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36" tabRatio="785"/>
  </bookViews>
  <sheets>
    <sheet name="BẢNG DỰ TOÁN" sheetId="13" r:id="rId1"/>
    <sheet name="Bộ tiêu chí đánh giá lựa chọn" sheetId="14" r:id="rId2"/>
    <sheet name="YC thời gian thi công" sheetId="16" r:id="rId3"/>
    <sheet name="YC Phương thức thanh toán" sheetId="17" r:id="rId4"/>
    <sheet name="YC về biện pháp thi công" sheetId="18" r:id="rId5"/>
    <sheet name="YC về bảo hành" sheetId="19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5" i="13" l="1"/>
  <c r="D96" i="13" s="1"/>
  <c r="D82" i="13"/>
  <c r="D80" i="13"/>
  <c r="D77" i="13"/>
  <c r="D72" i="13"/>
  <c r="D81" i="13" s="1"/>
  <c r="D69" i="13"/>
  <c r="D70" i="13" s="1"/>
  <c r="C69" i="13"/>
  <c r="C65" i="13"/>
  <c r="C66" i="13" s="1"/>
  <c r="C67" i="13" s="1"/>
  <c r="D60" i="13"/>
  <c r="D56" i="13"/>
  <c r="D57" i="13" s="1"/>
  <c r="D51" i="13"/>
  <c r="D52" i="13" s="1"/>
  <c r="L50" i="13"/>
  <c r="D38" i="13"/>
  <c r="C37" i="13"/>
  <c r="L36" i="13"/>
  <c r="D36" i="13"/>
  <c r="D33" i="13"/>
  <c r="L32" i="13"/>
  <c r="D28" i="13"/>
  <c r="D37" i="13" s="1"/>
  <c r="D26" i="13"/>
  <c r="D25" i="13"/>
  <c r="C25" i="13"/>
  <c r="C21" i="13"/>
  <c r="C22" i="13" s="1"/>
  <c r="C23" i="13" s="1"/>
  <c r="L18" i="13"/>
  <c r="D16" i="13"/>
  <c r="L12" i="13"/>
  <c r="D12" i="13"/>
  <c r="D13" i="13" s="1"/>
  <c r="B9" i="13"/>
  <c r="D73" i="13" l="1"/>
  <c r="D74" i="13" s="1"/>
  <c r="J101" i="13"/>
  <c r="J102" i="13" s="1"/>
  <c r="J103" i="13" s="1"/>
  <c r="I101" i="13"/>
  <c r="I102" i="13" s="1"/>
  <c r="I103" i="13" s="1"/>
  <c r="D29" i="13"/>
  <c r="D30" i="13" s="1"/>
  <c r="K10" i="13"/>
  <c r="K101" i="13" l="1"/>
  <c r="K102" i="13" s="1"/>
  <c r="K103" i="13" s="1"/>
</calcChain>
</file>

<file path=xl/sharedStrings.xml><?xml version="1.0" encoding="utf-8"?>
<sst xmlns="http://schemas.openxmlformats.org/spreadsheetml/2006/main" count="299" uniqueCount="181">
  <si>
    <t>BẢNG CHI TIẾT DỰ TOÁN
BILL OF QUANTITY</t>
  </si>
  <si>
    <t>TỔNG ( CHƯA BAO GỒM THUẾ)</t>
  </si>
  <si>
    <t>m2</t>
  </si>
  <si>
    <t>md</t>
  </si>
  <si>
    <t>THUẾ ( 08% )</t>
  </si>
  <si>
    <t>TỔNG ( BAO GỒM THUẾ)</t>
  </si>
  <si>
    <t>I</t>
  </si>
  <si>
    <t>THÔNG TIN CHUNG</t>
  </si>
  <si>
    <t xml:space="preserve">DỰ ÁN: </t>
  </si>
  <si>
    <t xml:space="preserve">ĐỊA CHỈ: </t>
  </si>
  <si>
    <t>HẠNG MỤC:</t>
  </si>
  <si>
    <t>STT</t>
  </si>
  <si>
    <t>NỘI DUNG CHI TIẾT</t>
  </si>
  <si>
    <t>ĐƠN GIÁ ( VND)</t>
  </si>
  <si>
    <t>THÀNH TIỀN (VNĐ)</t>
  </si>
  <si>
    <t>VẬT TƯ</t>
  </si>
  <si>
    <t>NHÂN CÔNG</t>
  </si>
  <si>
    <t>TỔNG GIÁ</t>
  </si>
  <si>
    <t xml:space="preserve">TỔNG GIÁ </t>
  </si>
  <si>
    <t>ĐƠN VỊ</t>
  </si>
  <si>
    <t>KHỐI LƯỢNG</t>
  </si>
  <si>
    <t>GHI CHÚ</t>
  </si>
  <si>
    <t>II</t>
  </si>
  <si>
    <t>CHI PHÍ KHÔNG BAO GỒM</t>
  </si>
  <si>
    <t>Không bao gồm</t>
  </si>
  <si>
    <t xml:space="preserve">THI CÔNG XÂY DỰNG MƯƠNG THOÁT NƯỚC MƯA </t>
  </si>
  <si>
    <t>SỐ 18 LUỸ BÁN BÍCH, PHƯỜNG TÂN THỚI HOÀ, QUẬN TÂN PHÚ, TP.HCM</t>
  </si>
  <si>
    <t>Cắt &amp; đục nền hiện trạng</t>
  </si>
  <si>
    <t>Đào &amp; tháo dỡ ống/ mương thoát nước mưa hiện trạng</t>
  </si>
  <si>
    <t>Lắp đặt mương &amp; hoàn trả hiện trạng</t>
  </si>
  <si>
    <t>Xử lử vị trí giáp mí mương &amp; đường</t>
  </si>
  <si>
    <t>Thi công mương thoát nước mưa ( Wxh=600x500x150), nắp bê tông</t>
  </si>
  <si>
    <t>Vị trí</t>
  </si>
  <si>
    <t>Thi công mở rộng hố bơm ( 1.1m x 1.1m -&gt; 2.0m x 2.0 m)</t>
  </si>
  <si>
    <t>Thi công mở rộng hố bơm ( 1.1m x 1.1m -&gt; 1.5 m x 1.5 m)</t>
  </si>
  <si>
    <t>Vận chuyển xà bần &amp; dọn dẹp vị trí thi công</t>
  </si>
  <si>
    <t>Thi công di dời máy bơm</t>
  </si>
  <si>
    <t>Cung  cấp điện &amp; nước thi công</t>
  </si>
  <si>
    <t>Sửa đất đáy mương thủ công</t>
  </si>
  <si>
    <t>Cắt nền hiện trặng bằng máy cắt</t>
  </si>
  <si>
    <t>Tháo dỡ nắp mương hiện trạng</t>
  </si>
  <si>
    <t xml:space="preserve">Đục bỏ mương bê tông hiện hữu bằng máy đục </t>
  </si>
  <si>
    <t>m3</t>
  </si>
  <si>
    <t>Đào xúc xà bần mương bằng máy xúc</t>
  </si>
  <si>
    <t>Đầm đất đáy mương</t>
  </si>
  <si>
    <t>GCLD &amp; tháo dỡ ván khuôn bê tông lót đáy mương</t>
  </si>
  <si>
    <t>GCLD &amp; tháo dỡ ván khuôn bê tông  đáy mương</t>
  </si>
  <si>
    <t>GCLD &amp; tháo dỡ ván khuôn bê tông  vách mương</t>
  </si>
  <si>
    <t>GCLD &amp; tháo dỡ ván khuôn bê tông nắp mương</t>
  </si>
  <si>
    <t>GCLD cốt thép đáy mương</t>
  </si>
  <si>
    <t>kg</t>
  </si>
  <si>
    <t>GCLD cốt thép vách  mương</t>
  </si>
  <si>
    <t>GCLD cốt thép nắp  mương</t>
  </si>
  <si>
    <t>Bê tông lót đáy mương đá 1*2 M100</t>
  </si>
  <si>
    <t>Bê tông đáy mương đá 1*2 M250</t>
  </si>
  <si>
    <t>Bê tông vách mương đá 1*2 M250</t>
  </si>
  <si>
    <t>Bê tông nắp mương đá 1*2 M250</t>
  </si>
  <si>
    <t>Lắp đặt đáy &amp; thành mương bằng xe cẩu</t>
  </si>
  <si>
    <t>Cấu kiện</t>
  </si>
  <si>
    <t>Lắp đặt nắp mương bằng xe cẩu</t>
  </si>
  <si>
    <t>Đầm đất vị trí tiếp giáp mương &amp; nền</t>
  </si>
  <si>
    <t>Chèn xốp vị trí tiếp giáp mương &amp; nền</t>
  </si>
  <si>
    <t>Bê tông nền vị trí tiếp giáp đá 1*2 M250</t>
  </si>
  <si>
    <t>Xoa mặt bê tông nền tiếp giáp</t>
  </si>
  <si>
    <t>Đục &amp; tháo dỡ hố thu hiện trạng</t>
  </si>
  <si>
    <t>Đào đất mở rộng vị trí hố thu</t>
  </si>
  <si>
    <t>Đầm đất hố thu</t>
  </si>
  <si>
    <t>GCLD cốt thép đáy hố thu</t>
  </si>
  <si>
    <t>Kg</t>
  </si>
  <si>
    <t>Bê tông đáy hố thu đá 1*2 M250</t>
  </si>
  <si>
    <t>Xây tường hố thu gạch 80*80*180 dày 100mm, vữa M75</t>
  </si>
  <si>
    <t>Tô trát tường trong ngoài vữa M75, dày 15mm</t>
  </si>
  <si>
    <t>Lấp đất &amp; đầm hoàn trả hiện trạng</t>
  </si>
  <si>
    <t>Bê tông nền xung quanh đá 1*2 M250 dày 100mm</t>
  </si>
  <si>
    <t>Đục tạo vị trí lổ mở trên mương hiện trạng</t>
  </si>
  <si>
    <t>Cắt vị trí cần tạo rãnh</t>
  </si>
  <si>
    <t>Đục tháo dỡ bê tông hiện trạng</t>
  </si>
  <si>
    <t>Trám trét/ hoàn thiện vị trí đã đục</t>
  </si>
  <si>
    <t>Cắt &amp; đục nền bằng máy</t>
  </si>
  <si>
    <t>Ván khuôn bằng xà gồ thép hộp/ ván gỗ &amp; cây chống</t>
  </si>
  <si>
    <t>Bê tông thủ công/  thương  phẩm đá 1*2  M100 dày 100mm</t>
  </si>
  <si>
    <t xml:space="preserve">Bê tông thủ công/  thương  phẩm cho đáy mương  đá 1*2  M250 dày 200mm </t>
  </si>
  <si>
    <t xml:space="preserve">Bê tông thủ công/  thương  phẩm cho vách mương  đá 1*2  M250 dày 200mm cao 800mm </t>
  </si>
  <si>
    <t xml:space="preserve">Bê tông thủ công/  thương  phẩm cho nắp mương  đá 1*2  M250 dày 120mm </t>
  </si>
  <si>
    <t xml:space="preserve">Bê tông thủ công/  thương  phẩm cho đáy mương  đá 1*2  M250 dày 150mm </t>
  </si>
  <si>
    <t>Xây tường hố thu bằng gạch 80*80*180 dày 100, vữa M75</t>
  </si>
  <si>
    <t xml:space="preserve">Trát tường bằng cát &amp; xi măng vữa M75 dày 15mm </t>
  </si>
  <si>
    <t xml:space="preserve">Bê tông thủ công/  thương  phẩm cho nền xung quanh   đá 1*2  M250 dày 100mm </t>
  </si>
  <si>
    <t>Mương thoát nước mưa vị trí  góc kho nắp dể mở</t>
  </si>
  <si>
    <t>THOÁT NƯỚC TẠI CÁC VỊ TRÍ NGẬP ÚNG</t>
  </si>
  <si>
    <t>1.1</t>
  </si>
  <si>
    <t>1.2</t>
  </si>
  <si>
    <t>1.3</t>
  </si>
  <si>
    <t>1.4</t>
  </si>
  <si>
    <t>1.5</t>
  </si>
  <si>
    <t>1.6</t>
  </si>
  <si>
    <t>1.7</t>
  </si>
  <si>
    <t>1.8</t>
  </si>
  <si>
    <t>2.1</t>
  </si>
  <si>
    <t>2.2</t>
  </si>
  <si>
    <t>2.3</t>
  </si>
  <si>
    <t>2.4</t>
  </si>
  <si>
    <t>2.5</t>
  </si>
  <si>
    <t>2.6</t>
  </si>
  <si>
    <t>2.7</t>
  </si>
  <si>
    <t>2.8</t>
  </si>
  <si>
    <t>Mương thoát nước mưa trước kho vật tư</t>
  </si>
  <si>
    <t>Thép D12@200, 2 lớp ( thép Hòa Phát)</t>
  </si>
  <si>
    <t>Thép D12@200, 1 lớp ( thép Hòa Phát)</t>
  </si>
  <si>
    <t>Thép D12@200, 2 lớp ( thép Hòa Phát )</t>
  </si>
  <si>
    <t>Thép D12@200, 1 lớp ( thép Hòa Phát )</t>
  </si>
  <si>
    <t xml:space="preserve">YÊU CẦU KỸ THUẬT ĐỐI VỚI VẬT TƯ </t>
  </si>
  <si>
    <t>Chủng loại</t>
  </si>
  <si>
    <t>Xuất xử</t>
  </si>
  <si>
    <t>Thông số yêu cầu</t>
  </si>
  <si>
    <t>Thép</t>
  </si>
  <si>
    <t>Hòa Phát</t>
  </si>
  <si>
    <t>Xi măng</t>
  </si>
  <si>
    <t>Cát</t>
  </si>
  <si>
    <t>Tây Ninh</t>
  </si>
  <si>
    <t>Đá</t>
  </si>
  <si>
    <t>Việt Nam</t>
  </si>
  <si>
    <t>1x2</t>
  </si>
  <si>
    <t>MAC 250</t>
  </si>
  <si>
    <t>Bê tông</t>
  </si>
  <si>
    <t>Bộ tiêu chí đánh giá</t>
  </si>
  <si>
    <t>Giá trị gói thầu</t>
  </si>
  <si>
    <t>Thời gian thi công</t>
  </si>
  <si>
    <t>Phương thức thanh toán</t>
  </si>
  <si>
    <t>Biện pháp thi công</t>
  </si>
  <si>
    <t>Chính sách bảo hành</t>
  </si>
  <si>
    <t>Cơ sở đánh giá</t>
  </si>
  <si>
    <t>Tổng thời gian thi công</t>
  </si>
  <si>
    <t>Tỷ lệ thanh toán từng đợt</t>
  </si>
  <si>
    <t>Đảm bảo không ảnh hưởng đến hoạt động sản xuất</t>
  </si>
  <si>
    <t>Thời gian bảo hành/ tỷ lệ % cam kết bảo hành</t>
  </si>
  <si>
    <t>Cách thức đánh giá</t>
  </si>
  <si>
    <t>Thứ tự ưu tiên từ đơn vị có chào giá thấp nhất</t>
  </si>
  <si>
    <t>Thứ tự ưu tiên từ đơn vị có thời gian thi công ngắn nhất</t>
  </si>
  <si>
    <t>Thứ tự ưu tiên từ đơn vị có phương thức thanh toán tốt nhất</t>
  </si>
  <si>
    <t>Đạt/ Không đạt</t>
  </si>
  <si>
    <t>Thứ tự ưu tiên từ đơn vị có thời gian bảo hành và tỷ lệ % cam kết bảo hành tốt nhất</t>
  </si>
  <si>
    <t>Giá trị thi công trọn gói theo dự toán</t>
  </si>
  <si>
    <t>Tiêu chí</t>
  </si>
  <si>
    <t>Phương án tổ chức thầu: Chào thầu cạnh tranh 1 lần dựa trên bảng dự toán MCP cung cấp</t>
  </si>
  <si>
    <t>Thời gian: T + 30 ngày ( Ngày T: Ngày hồ sơ đánh giá và lựa chọn thầu được thông qua)</t>
  </si>
  <si>
    <t>Tiêu chí đánh giá: Căn cứ theo bộ tiêu chí đính kèm tại sheet 2</t>
  </si>
  <si>
    <t>Tổ chức thực hiện: Vì gói thầu có giá trị không lớn, nên đề xuất chuyển Phòng Hành Chính ( Là đơn vị phụ trách về XDCB thực hiện )</t>
  </si>
  <si>
    <t xml:space="preserve">Cát xây Chính phẩm </t>
  </si>
  <si>
    <t xml:space="preserve">PCB40 Chính phẩm </t>
  </si>
  <si>
    <t>Hà Tiên</t>
  </si>
  <si>
    <t>D8; D12</t>
  </si>
  <si>
    <t>Trộn tại chỗ/ Bê tông tươi</t>
  </si>
  <si>
    <t>YÊU CẦU VỀ THỜI GIAN THI CÔNG</t>
  </si>
  <si>
    <t>HẠNG MỤC</t>
  </si>
  <si>
    <t>SỐ NGÀY THI CÔNG YÊU CẦU</t>
  </si>
  <si>
    <t>ĐỀ XUẤT CỦA NHÀ THẦU</t>
  </si>
  <si>
    <t>(Đơn vị chào thầu có thể ghi chú Đồng ý hoặc có thể đề xuất thời gian tối ưu hơn theo kinh nghiệm dựa trên yêu cầu của chủ đầu tư)</t>
  </si>
  <si>
    <t>YÊU CẦU VỀ PHƯƠNG THỨC THANH TOÁN</t>
  </si>
  <si>
    <t>Nội dung diễn giải các đợt thanh toán</t>
  </si>
  <si>
    <t>% Giá trị thanh toán yêu cầu của chủ đầu tư</t>
  </si>
  <si>
    <t>% giá trị thanh toán đề xuất của nhà thầu</t>
  </si>
  <si>
    <t>Đợt 1 ( ngay sau khi ký kết hợp đồng)</t>
  </si>
  <si>
    <t>Đợt 2 ( ngay sau khi hoàn tất nghiệp thu vật tư đầu vào)</t>
  </si>
  <si>
    <t>Đợt 3 ( Sau khi hoàn tất thi công, nghiệm thu và xuất hóa đơn)</t>
  </si>
  <si>
    <t>Đợt 4 ( Sau khi hết thời hạn bảo hành, hoặc có chứng thư bảo lãnh)</t>
  </si>
  <si>
    <t>(Đơn vị chào thầu có thể ghi chú Đồng ý hoặc có thể đề xuất phương án tối ưu hơn theo kinh nghiệm dựa trên yêu cầu của chủ đầu tư)</t>
  </si>
  <si>
    <t>YÊU CẦU VỀ BIỆN PHÁP THI CÔNG</t>
  </si>
  <si>
    <t>YÊU CẦU CỦA CHỦ ĐẦU TƯ</t>
  </si>
  <si>
    <t>GIẢI PHÁP ĐỀ XUẤT CỦA NHÀ THẦU</t>
  </si>
  <si>
    <t>Thực hiện thi công theo hình thức cuốn chiều từng vị trí</t>
  </si>
  <si>
    <t>Trang bị đầy đủ các thiết bị an toàn &amp; công cụ BHLĐ cho nhân sự phục vụ thi công</t>
  </si>
  <si>
    <t>Thực hiên đổ cống rời và lắp đặt kết nối hoàn thiện</t>
  </si>
  <si>
    <t>Đảm bảo độ kín chống rõ rỉ tại các vị trí kết nối</t>
  </si>
  <si>
    <t>Nhà thầu tuyệt đối tuân thủ các nguyên tắc an toàn và chịu trách nhiệm đảm bảo an toàn trong suốt quá trình thi công</t>
  </si>
  <si>
    <t>YÊU CẦU VỀ THỜI GIAN BẢO HÀNH CÔNG TRÌNH</t>
  </si>
  <si>
    <t>Nội dung</t>
  </si>
  <si>
    <t>Bảo hành về chất lượng thi công</t>
  </si>
  <si>
    <t>12 tháng</t>
  </si>
  <si>
    <t>% cam kết bảo hành tối thiểu</t>
  </si>
  <si>
    <t>20 ngày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</si>
</sst>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#,##0_ "/>
    <numFmt numFmtId="167" formatCode="_(* #,##0.0_);_(* \(#,##0.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돋움"/>
      <family val="2"/>
    </font>
    <font>
      <sz val="8.25"/>
      <name val="Microsoft Sans Serif"/>
      <family val="2"/>
    </font>
    <font>
      <sz val="11"/>
      <name val="Cambria"/>
      <family val="1"/>
    </font>
    <font>
      <b/>
      <sz val="22"/>
      <name val="Cambria"/>
      <family val="1"/>
    </font>
    <font>
      <b/>
      <sz val="12"/>
      <name val="Cambria"/>
      <family val="1"/>
    </font>
    <font>
      <b/>
      <sz val="11"/>
      <name val="Cambria"/>
      <family val="1"/>
    </font>
    <font>
      <i/>
      <sz val="11"/>
      <name val="Cambria"/>
      <family val="1"/>
    </font>
    <font>
      <sz val="12"/>
      <name val="Cambria"/>
      <family val="1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0" fontId="3" fillId="0" borderId="0">
      <protection locked="0"/>
    </xf>
    <xf numFmtId="0" fontId="1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165" fontId="4" fillId="0" borderId="0" xfId="1" applyNumberFormat="1" applyFont="1"/>
    <xf numFmtId="0" fontId="4" fillId="0" borderId="0" xfId="0" applyFont="1"/>
    <xf numFmtId="167" fontId="5" fillId="2" borderId="0" xfId="1" applyNumberFormat="1" applyFont="1" applyFill="1" applyBorder="1" applyAlignment="1">
      <alignment horizontal="center" vertical="center" wrapText="1"/>
    </xf>
    <xf numFmtId="165" fontId="5" fillId="2" borderId="0" xfId="1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vertical="center" wrapText="1"/>
    </xf>
    <xf numFmtId="0" fontId="6" fillId="2" borderId="0" xfId="2" applyFont="1" applyFill="1" applyAlignment="1">
      <alignment vertical="center" wrapText="1"/>
    </xf>
    <xf numFmtId="167" fontId="6" fillId="2" borderId="0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vertical="center" wrapText="1"/>
    </xf>
    <xf numFmtId="167" fontId="6" fillId="2" borderId="0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vertical="center" wrapText="1"/>
    </xf>
    <xf numFmtId="165" fontId="6" fillId="2" borderId="0" xfId="1" applyNumberFormat="1" applyFont="1" applyFill="1" applyBorder="1" applyAlignment="1">
      <alignment horizontal="center" vertical="center" wrapText="1"/>
    </xf>
    <xf numFmtId="166" fontId="6" fillId="2" borderId="3" xfId="2" applyNumberFormat="1" applyFont="1" applyFill="1" applyBorder="1" applyAlignment="1">
      <alignment vertical="center" wrapText="1"/>
    </xf>
    <xf numFmtId="0" fontId="6" fillId="2" borderId="0" xfId="2" applyFont="1" applyFill="1" applyAlignment="1">
      <alignment horizontal="center" vertical="center" textRotation="90" wrapText="1"/>
    </xf>
    <xf numFmtId="165" fontId="6" fillId="3" borderId="14" xfId="1" applyNumberFormat="1" applyFont="1" applyFill="1" applyBorder="1" applyAlignment="1">
      <alignment horizontal="center" vertical="center" wrapText="1" shrinkToFit="1"/>
    </xf>
    <xf numFmtId="0" fontId="7" fillId="5" borderId="19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vertical="center"/>
    </xf>
    <xf numFmtId="0" fontId="4" fillId="5" borderId="32" xfId="0" applyFont="1" applyFill="1" applyBorder="1" applyAlignment="1">
      <alignment vertical="center"/>
    </xf>
    <xf numFmtId="164" fontId="4" fillId="5" borderId="20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167" fontId="8" fillId="0" borderId="18" xfId="1" applyNumberFormat="1" applyFont="1" applyBorder="1" applyAlignment="1">
      <alignment horizontal="center" vertical="center"/>
    </xf>
    <xf numFmtId="165" fontId="8" fillId="0" borderId="18" xfId="1" applyNumberFormat="1" applyFont="1" applyBorder="1" applyAlignment="1">
      <alignment vertical="center"/>
    </xf>
    <xf numFmtId="165" fontId="8" fillId="0" borderId="18" xfId="1" applyNumberFormat="1" applyFont="1" applyBorder="1" applyAlignment="1">
      <alignment horizontal="center" vertical="center"/>
    </xf>
    <xf numFmtId="165" fontId="8" fillId="0" borderId="20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0" xfId="0" applyFont="1" applyBorder="1" applyAlignment="1">
      <alignment vertical="center"/>
    </xf>
    <xf numFmtId="165" fontId="8" fillId="0" borderId="20" xfId="1" applyNumberFormat="1" applyFont="1" applyBorder="1" applyAlignment="1">
      <alignment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167" fontId="7" fillId="4" borderId="18" xfId="1" applyNumberFormat="1" applyFont="1" applyFill="1" applyBorder="1" applyAlignment="1">
      <alignment horizontal="center" vertical="center"/>
    </xf>
    <xf numFmtId="165" fontId="7" fillId="4" borderId="18" xfId="1" applyNumberFormat="1" applyFont="1" applyFill="1" applyBorder="1" applyAlignment="1">
      <alignment horizontal="center" vertical="center"/>
    </xf>
    <xf numFmtId="164" fontId="7" fillId="4" borderId="20" xfId="0" applyNumberFormat="1" applyFont="1" applyFill="1" applyBorder="1" applyAlignment="1">
      <alignment horizontal="center" vertical="center"/>
    </xf>
    <xf numFmtId="10" fontId="7" fillId="0" borderId="0" xfId="6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167" fontId="7" fillId="4" borderId="22" xfId="1" applyNumberFormat="1" applyFont="1" applyFill="1" applyBorder="1" applyAlignment="1">
      <alignment horizontal="center" vertical="center"/>
    </xf>
    <xf numFmtId="165" fontId="7" fillId="4" borderId="22" xfId="1" applyNumberFormat="1" applyFont="1" applyFill="1" applyBorder="1" applyAlignment="1">
      <alignment horizontal="center" vertical="center"/>
    </xf>
    <xf numFmtId="164" fontId="7" fillId="4" borderId="23" xfId="0" applyNumberFormat="1" applyFont="1" applyFill="1" applyBorder="1" applyAlignment="1">
      <alignment horizontal="center" vertical="center"/>
    </xf>
    <xf numFmtId="167" fontId="4" fillId="0" borderId="0" xfId="1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5" fillId="2" borderId="0" xfId="2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textRotation="90" wrapText="1"/>
    </xf>
    <xf numFmtId="0" fontId="6" fillId="3" borderId="2" xfId="2" applyFont="1" applyFill="1" applyBorder="1" applyAlignment="1">
      <alignment horizontal="center" vertical="center" textRotation="90" wrapText="1"/>
    </xf>
    <xf numFmtId="0" fontId="6" fillId="3" borderId="3" xfId="2" applyFont="1" applyFill="1" applyBorder="1" applyAlignment="1">
      <alignment horizontal="center" vertical="center" textRotation="90" wrapText="1"/>
    </xf>
    <xf numFmtId="166" fontId="6" fillId="3" borderId="4" xfId="2" applyNumberFormat="1" applyFont="1" applyFill="1" applyBorder="1" applyAlignment="1">
      <alignment horizontal="center" vertical="center" wrapText="1" shrinkToFit="1"/>
    </xf>
    <xf numFmtId="166" fontId="6" fillId="3" borderId="12" xfId="2" applyNumberFormat="1" applyFont="1" applyFill="1" applyBorder="1" applyAlignment="1">
      <alignment horizontal="center" vertical="center" shrinkToFit="1"/>
    </xf>
    <xf numFmtId="166" fontId="6" fillId="3" borderId="5" xfId="2" applyNumberFormat="1" applyFont="1" applyFill="1" applyBorder="1" applyAlignment="1">
      <alignment horizontal="center" vertical="center" wrapText="1" shrinkToFit="1"/>
    </xf>
    <xf numFmtId="166" fontId="6" fillId="3" borderId="6" xfId="2" applyNumberFormat="1" applyFont="1" applyFill="1" applyBorder="1" applyAlignment="1">
      <alignment horizontal="center" vertical="center" shrinkToFit="1"/>
    </xf>
    <xf numFmtId="166" fontId="6" fillId="3" borderId="16" xfId="2" applyNumberFormat="1" applyFont="1" applyFill="1" applyBorder="1" applyAlignment="1">
      <alignment horizontal="center" vertical="center" shrinkToFit="1"/>
    </xf>
    <xf numFmtId="166" fontId="6" fillId="3" borderId="17" xfId="2" applyNumberFormat="1" applyFont="1" applyFill="1" applyBorder="1" applyAlignment="1">
      <alignment horizontal="center" vertical="center" shrinkToFit="1"/>
    </xf>
    <xf numFmtId="166" fontId="6" fillId="3" borderId="7" xfId="2" applyNumberFormat="1" applyFont="1" applyFill="1" applyBorder="1" applyAlignment="1">
      <alignment horizontal="center" vertical="center" wrapText="1" shrinkToFit="1"/>
    </xf>
    <xf numFmtId="166" fontId="6" fillId="3" borderId="13" xfId="2" applyNumberFormat="1" applyFont="1" applyFill="1" applyBorder="1" applyAlignment="1">
      <alignment horizontal="center" vertical="center" shrinkToFit="1"/>
    </xf>
    <xf numFmtId="167" fontId="6" fillId="3" borderId="7" xfId="1" applyNumberFormat="1" applyFont="1" applyFill="1" applyBorder="1" applyAlignment="1">
      <alignment horizontal="center" vertical="center" wrapText="1" shrinkToFit="1"/>
    </xf>
    <xf numFmtId="167" fontId="6" fillId="3" borderId="13" xfId="1" applyNumberFormat="1" applyFont="1" applyFill="1" applyBorder="1" applyAlignment="1">
      <alignment horizontal="center" vertical="center" shrinkToFit="1"/>
    </xf>
    <xf numFmtId="165" fontId="6" fillId="3" borderId="8" xfId="1" applyNumberFormat="1" applyFont="1" applyFill="1" applyBorder="1" applyAlignment="1">
      <alignment horizontal="center" vertical="center" wrapText="1" shrinkToFit="1"/>
    </xf>
    <xf numFmtId="165" fontId="6" fillId="3" borderId="9" xfId="1" applyNumberFormat="1" applyFont="1" applyFill="1" applyBorder="1" applyAlignment="1">
      <alignment horizontal="center" vertical="center" wrapText="1" shrinkToFit="1"/>
    </xf>
    <xf numFmtId="165" fontId="6" fillId="3" borderId="10" xfId="1" applyNumberFormat="1" applyFont="1" applyFill="1" applyBorder="1" applyAlignment="1">
      <alignment horizontal="center" vertical="center" wrapText="1" shrinkToFit="1"/>
    </xf>
    <xf numFmtId="165" fontId="6" fillId="3" borderId="11" xfId="1" applyNumberFormat="1" applyFont="1" applyFill="1" applyBorder="1" applyAlignment="1">
      <alignment horizontal="center" vertical="center" wrapText="1" shrinkToFit="1"/>
    </xf>
    <xf numFmtId="165" fontId="6" fillId="3" borderId="15" xfId="1" applyNumberFormat="1" applyFont="1" applyFill="1" applyBorder="1" applyAlignment="1">
      <alignment horizontal="center" vertical="center" shrinkToFit="1"/>
    </xf>
    <xf numFmtId="0" fontId="8" fillId="0" borderId="19" xfId="0" quotePrefix="1" applyFont="1" applyBorder="1" applyAlignment="1">
      <alignment horizontal="right" vertical="center"/>
    </xf>
    <xf numFmtId="0" fontId="7" fillId="7" borderId="19" xfId="0" quotePrefix="1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vertical="center"/>
    </xf>
    <xf numFmtId="0" fontId="7" fillId="7" borderId="18" xfId="0" applyFont="1" applyFill="1" applyBorder="1" applyAlignment="1">
      <alignment horizontal="center" vertical="center"/>
    </xf>
    <xf numFmtId="167" fontId="7" fillId="7" borderId="18" xfId="1" applyNumberFormat="1" applyFont="1" applyFill="1" applyBorder="1" applyAlignment="1">
      <alignment horizontal="center" vertical="center"/>
    </xf>
    <xf numFmtId="165" fontId="7" fillId="7" borderId="18" xfId="1" applyNumberFormat="1" applyFont="1" applyFill="1" applyBorder="1" applyAlignment="1">
      <alignment vertical="center"/>
    </xf>
    <xf numFmtId="165" fontId="7" fillId="7" borderId="18" xfId="1" applyNumberFormat="1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vertical="center"/>
    </xf>
    <xf numFmtId="0" fontId="7" fillId="6" borderId="19" xfId="0" applyFont="1" applyFill="1" applyBorder="1" applyAlignment="1">
      <alignment horizontal="center" vertical="center"/>
    </xf>
    <xf numFmtId="165" fontId="7" fillId="6" borderId="32" xfId="1" applyNumberFormat="1" applyFont="1" applyFill="1" applyBorder="1" applyAlignment="1">
      <alignment vertical="center"/>
    </xf>
    <xf numFmtId="164" fontId="4" fillId="6" borderId="20" xfId="0" applyNumberFormat="1" applyFont="1" applyFill="1" applyBorder="1" applyAlignment="1">
      <alignment vertical="center"/>
    </xf>
    <xf numFmtId="0" fontId="7" fillId="6" borderId="33" xfId="0" applyFont="1" applyFill="1" applyBorder="1" applyAlignment="1">
      <alignment horizontal="left" vertical="center"/>
    </xf>
    <xf numFmtId="0" fontId="7" fillId="6" borderId="34" xfId="0" applyFont="1" applyFill="1" applyBorder="1" applyAlignment="1">
      <alignment horizontal="left" vertical="center"/>
    </xf>
    <xf numFmtId="0" fontId="7" fillId="6" borderId="35" xfId="0" applyFont="1" applyFill="1" applyBorder="1" applyAlignment="1">
      <alignment horizontal="left" vertical="center"/>
    </xf>
    <xf numFmtId="0" fontId="8" fillId="0" borderId="18" xfId="0" applyFont="1" applyBorder="1" applyAlignment="1">
      <alignment vertical="center" wrapText="1"/>
    </xf>
    <xf numFmtId="0" fontId="7" fillId="7" borderId="18" xfId="0" applyFont="1" applyFill="1" applyBorder="1" applyAlignment="1">
      <alignment vertical="center" wrapText="1"/>
    </xf>
    <xf numFmtId="0" fontId="7" fillId="5" borderId="18" xfId="0" applyFont="1" applyFill="1" applyBorder="1" applyAlignment="1">
      <alignment vertical="center" wrapText="1"/>
    </xf>
    <xf numFmtId="0" fontId="7" fillId="4" borderId="18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2" borderId="0" xfId="2" applyFont="1" applyFill="1" applyAlignment="1">
      <alignment vertical="center" wrapText="1"/>
    </xf>
    <xf numFmtId="0" fontId="6" fillId="2" borderId="3" xfId="2" applyFont="1" applyFill="1" applyBorder="1" applyAlignment="1">
      <alignment vertical="center" wrapText="1"/>
    </xf>
    <xf numFmtId="165" fontId="8" fillId="0" borderId="18" xfId="0" applyNumberFormat="1" applyFont="1" applyBorder="1" applyAlignment="1">
      <alignment vertical="center"/>
    </xf>
    <xf numFmtId="0" fontId="7" fillId="4" borderId="18" xfId="0" applyFont="1" applyFill="1" applyBorder="1" applyAlignment="1">
      <alignment vertical="center"/>
    </xf>
    <xf numFmtId="0" fontId="7" fillId="4" borderId="22" xfId="0" applyFont="1" applyFill="1" applyBorder="1" applyAlignment="1">
      <alignment vertical="center"/>
    </xf>
    <xf numFmtId="0" fontId="4" fillId="0" borderId="0" xfId="0" applyFont="1" applyAlignment="1"/>
    <xf numFmtId="0" fontId="9" fillId="2" borderId="2" xfId="2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10" fillId="8" borderId="1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36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10" fillId="0" borderId="37" xfId="0" applyFont="1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7" fillId="0" borderId="0" xfId="0" applyFont="1" applyAlignment="1">
      <alignment horizontal="left"/>
    </xf>
    <xf numFmtId="0" fontId="0" fillId="0" borderId="36" xfId="0" applyBorder="1" applyAlignment="1">
      <alignment horizontal="left" vertical="center" wrapText="1"/>
    </xf>
    <xf numFmtId="0" fontId="10" fillId="8" borderId="24" xfId="0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28" xfId="0" applyBorder="1" applyAlignment="1">
      <alignment vertical="center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0" fillId="0" borderId="27" xfId="0" applyBorder="1" applyAlignment="1">
      <alignment vertical="center"/>
    </xf>
    <xf numFmtId="9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 wrapText="1"/>
    </xf>
    <xf numFmtId="0" fontId="10" fillId="8" borderId="24" xfId="0" applyFont="1" applyFill="1" applyBorder="1" applyAlignment="1">
      <alignment horizontal="center"/>
    </xf>
    <xf numFmtId="0" fontId="10" fillId="8" borderId="25" xfId="0" applyFont="1" applyFill="1" applyBorder="1" applyAlignment="1">
      <alignment horizontal="center"/>
    </xf>
    <xf numFmtId="0" fontId="10" fillId="8" borderId="26" xfId="0" applyFont="1" applyFill="1" applyBorder="1" applyAlignment="1">
      <alignment horizontal="center"/>
    </xf>
    <xf numFmtId="0" fontId="10" fillId="0" borderId="27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10" fillId="0" borderId="0" xfId="0" applyFont="1" applyAlignment="1"/>
    <xf numFmtId="0" fontId="0" fillId="0" borderId="0" xfId="0" applyAlignment="1">
      <alignment wrapText="1"/>
    </xf>
    <xf numFmtId="0" fontId="0" fillId="0" borderId="27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28" xfId="0" applyBorder="1" applyAlignment="1">
      <alignment horizontal="left"/>
    </xf>
    <xf numFmtId="9" fontId="0" fillId="0" borderId="0" xfId="0" applyNumberFormat="1" applyBorder="1" applyAlignment="1">
      <alignment horizontal="right"/>
    </xf>
    <xf numFmtId="0" fontId="10" fillId="0" borderId="0" xfId="0" applyFont="1" applyBorder="1" applyAlignment="1">
      <alignment horizontal="center" wrapText="1"/>
    </xf>
  </cellXfs>
  <cellStyles count="7">
    <cellStyle name="Bình thường 3" xfId="4"/>
    <cellStyle name="Comma" xfId="1" builtinId="3"/>
    <cellStyle name="Normal" xfId="0" builtinId="0"/>
    <cellStyle name="Normal 2 3 2" xfId="5"/>
    <cellStyle name="Normal 25" xfId="3"/>
    <cellStyle name="Percent" xfId="6" builtinId="5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M108"/>
  <sheetViews>
    <sheetView tabSelected="1" zoomScale="85" zoomScaleNormal="85" workbookViewId="0">
      <selection activeCell="K16" sqref="K16"/>
    </sheetView>
  </sheetViews>
  <sheetFormatPr defaultColWidth="9.109375" defaultRowHeight="13.8"/>
  <cols>
    <col min="1" max="1" width="7.33203125" style="45" customWidth="1"/>
    <col min="2" max="2" width="43.33203125" style="91" customWidth="1"/>
    <col min="3" max="3" width="40.44140625" style="85" customWidth="1"/>
    <col min="4" max="4" width="11.6640625" style="21" customWidth="1"/>
    <col min="5" max="5" width="11.6640625" style="44" customWidth="1"/>
    <col min="6" max="8" width="15.33203125" style="2" customWidth="1"/>
    <col min="9" max="9" width="15.33203125" style="45" customWidth="1"/>
    <col min="10" max="11" width="15.33203125" style="2" customWidth="1"/>
    <col min="12" max="12" width="19" style="2" customWidth="1"/>
    <col min="13" max="16384" width="9.109375" style="2"/>
  </cols>
  <sheetData>
    <row r="1" spans="1:12" ht="27.6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7.6">
      <c r="A2" s="46"/>
      <c r="B2" s="86"/>
      <c r="C2" s="46"/>
      <c r="D2" s="46"/>
      <c r="E2" s="3"/>
      <c r="F2" s="4"/>
      <c r="G2" s="4"/>
      <c r="H2" s="4"/>
      <c r="I2" s="4"/>
      <c r="J2" s="4"/>
      <c r="K2" s="4"/>
      <c r="L2" s="4"/>
    </row>
    <row r="3" spans="1:12" ht="45.75" customHeight="1">
      <c r="A3" s="48" t="s">
        <v>7</v>
      </c>
      <c r="B3" s="5" t="s">
        <v>8</v>
      </c>
      <c r="C3" s="5" t="s">
        <v>25</v>
      </c>
      <c r="D3" s="6"/>
      <c r="E3" s="7"/>
      <c r="F3" s="8"/>
      <c r="G3" s="8"/>
      <c r="H3" s="8"/>
      <c r="I3" s="9"/>
      <c r="J3" s="8"/>
      <c r="K3" s="8"/>
      <c r="L3" s="8"/>
    </row>
    <row r="4" spans="1:12" ht="43.2" customHeight="1">
      <c r="A4" s="49"/>
      <c r="B4" s="10" t="s">
        <v>9</v>
      </c>
      <c r="C4" s="92" t="s">
        <v>26</v>
      </c>
      <c r="D4" s="6"/>
      <c r="E4" s="11"/>
      <c r="F4" s="12"/>
      <c r="G4" s="12"/>
      <c r="H4" s="12"/>
      <c r="I4" s="13"/>
      <c r="J4" s="12"/>
      <c r="K4" s="12"/>
      <c r="L4" s="12"/>
    </row>
    <row r="5" spans="1:12" ht="30">
      <c r="A5" s="50"/>
      <c r="B5" s="87" t="s">
        <v>10</v>
      </c>
      <c r="C5" s="14" t="s">
        <v>89</v>
      </c>
      <c r="D5" s="6"/>
      <c r="E5" s="11"/>
      <c r="F5" s="12"/>
      <c r="G5" s="12"/>
      <c r="H5" s="12"/>
      <c r="I5" s="13"/>
      <c r="J5" s="12"/>
      <c r="K5" s="12"/>
      <c r="L5" s="12"/>
    </row>
    <row r="6" spans="1:12" ht="15.6" thickBot="1">
      <c r="A6" s="15"/>
      <c r="B6" s="6"/>
      <c r="C6" s="6"/>
      <c r="D6" s="6"/>
      <c r="E6" s="11"/>
      <c r="F6" s="12"/>
      <c r="G6" s="12"/>
      <c r="H6" s="12"/>
      <c r="I6" s="13"/>
      <c r="J6" s="12"/>
      <c r="K6" s="12"/>
      <c r="L6" s="12"/>
    </row>
    <row r="7" spans="1:12" ht="21.75" customHeight="1">
      <c r="A7" s="51" t="s">
        <v>11</v>
      </c>
      <c r="B7" s="53" t="s">
        <v>12</v>
      </c>
      <c r="C7" s="54"/>
      <c r="D7" s="57" t="s">
        <v>19</v>
      </c>
      <c r="E7" s="59" t="s">
        <v>20</v>
      </c>
      <c r="F7" s="61" t="s">
        <v>13</v>
      </c>
      <c r="G7" s="62"/>
      <c r="H7" s="63"/>
      <c r="I7" s="61" t="s">
        <v>14</v>
      </c>
      <c r="J7" s="62"/>
      <c r="K7" s="63"/>
      <c r="L7" s="64" t="s">
        <v>21</v>
      </c>
    </row>
    <row r="8" spans="1:12" ht="21.75" customHeight="1">
      <c r="A8" s="52"/>
      <c r="B8" s="55"/>
      <c r="C8" s="56"/>
      <c r="D8" s="58"/>
      <c r="E8" s="60"/>
      <c r="F8" s="16" t="s">
        <v>15</v>
      </c>
      <c r="G8" s="16" t="s">
        <v>16</v>
      </c>
      <c r="H8" s="16" t="s">
        <v>17</v>
      </c>
      <c r="I8" s="16" t="s">
        <v>15</v>
      </c>
      <c r="J8" s="16" t="s">
        <v>16</v>
      </c>
      <c r="K8" s="16" t="s">
        <v>18</v>
      </c>
      <c r="L8" s="65"/>
    </row>
    <row r="9" spans="1:12" s="21" customFormat="1" ht="17.25" customHeight="1">
      <c r="A9" s="74" t="s">
        <v>6</v>
      </c>
      <c r="B9" s="77" t="str">
        <f>C3</f>
        <v xml:space="preserve">THI CÔNG XÂY DỰNG MƯƠNG THOÁT NƯỚC MƯA </v>
      </c>
      <c r="C9" s="78"/>
      <c r="D9" s="78"/>
      <c r="E9" s="78"/>
      <c r="F9" s="78"/>
      <c r="G9" s="78"/>
      <c r="H9" s="78"/>
      <c r="I9" s="78"/>
      <c r="J9" s="79"/>
      <c r="K9" s="75"/>
      <c r="L9" s="76"/>
    </row>
    <row r="10" spans="1:12" s="22" customFormat="1" ht="15.75" customHeight="1">
      <c r="A10" s="67">
        <v>1</v>
      </c>
      <c r="B10" s="68" t="s">
        <v>88</v>
      </c>
      <c r="C10" s="81"/>
      <c r="D10" s="69"/>
      <c r="E10" s="70"/>
      <c r="F10" s="71"/>
      <c r="G10" s="71"/>
      <c r="H10" s="71"/>
      <c r="I10" s="72"/>
      <c r="J10" s="72"/>
      <c r="K10" s="72">
        <f>SUBTOTAL(9,K11:K53)</f>
        <v>0</v>
      </c>
      <c r="L10" s="73"/>
    </row>
    <row r="11" spans="1:12" s="29" customFormat="1" ht="15.75" customHeight="1">
      <c r="A11" s="66" t="s">
        <v>90</v>
      </c>
      <c r="B11" s="23" t="s">
        <v>27</v>
      </c>
      <c r="C11" s="80"/>
      <c r="D11" s="24" t="s">
        <v>3</v>
      </c>
      <c r="E11" s="25">
        <v>17</v>
      </c>
      <c r="F11" s="26"/>
      <c r="G11" s="26"/>
      <c r="H11" s="27"/>
      <c r="I11" s="27"/>
      <c r="J11" s="27"/>
      <c r="K11" s="27"/>
      <c r="L11" s="28"/>
    </row>
    <row r="12" spans="1:12" s="29" customFormat="1" ht="15.75" customHeight="1">
      <c r="A12" s="66"/>
      <c r="B12" s="23" t="s">
        <v>39</v>
      </c>
      <c r="C12" s="80" t="s">
        <v>78</v>
      </c>
      <c r="D12" s="24" t="str">
        <f>D11</f>
        <v>md</v>
      </c>
      <c r="E12" s="25">
        <v>34</v>
      </c>
      <c r="F12" s="26"/>
      <c r="G12" s="26"/>
      <c r="H12" s="27"/>
      <c r="I12" s="27"/>
      <c r="J12" s="27"/>
      <c r="K12" s="27"/>
      <c r="L12" s="28">
        <f>K11-L11</f>
        <v>0</v>
      </c>
    </row>
    <row r="13" spans="1:12" s="29" customFormat="1" ht="15.75" customHeight="1">
      <c r="A13" s="66"/>
      <c r="B13" s="23" t="s">
        <v>40</v>
      </c>
      <c r="C13" s="80"/>
      <c r="D13" s="24" t="str">
        <f>D12</f>
        <v>md</v>
      </c>
      <c r="E13" s="25">
        <v>17</v>
      </c>
      <c r="F13" s="26"/>
      <c r="G13" s="26"/>
      <c r="H13" s="27"/>
      <c r="I13" s="27"/>
      <c r="J13" s="27"/>
      <c r="K13" s="27"/>
      <c r="L13" s="30"/>
    </row>
    <row r="14" spans="1:12" s="29" customFormat="1" ht="15.75" customHeight="1">
      <c r="A14" s="66"/>
      <c r="B14" s="23" t="s">
        <v>41</v>
      </c>
      <c r="C14" s="80"/>
      <c r="D14" s="24" t="s">
        <v>42</v>
      </c>
      <c r="E14" s="25">
        <v>2.72</v>
      </c>
      <c r="F14" s="26"/>
      <c r="G14" s="26"/>
      <c r="H14" s="27"/>
      <c r="I14" s="27"/>
      <c r="J14" s="27"/>
      <c r="K14" s="27"/>
      <c r="L14" s="30"/>
    </row>
    <row r="15" spans="1:12" s="29" customFormat="1" ht="27.6">
      <c r="A15" s="66" t="s">
        <v>91</v>
      </c>
      <c r="B15" s="80" t="s">
        <v>28</v>
      </c>
      <c r="C15" s="80"/>
      <c r="D15" s="24" t="s">
        <v>3</v>
      </c>
      <c r="E15" s="25">
        <v>17</v>
      </c>
      <c r="F15" s="26"/>
      <c r="G15" s="26"/>
      <c r="H15" s="27"/>
      <c r="I15" s="27"/>
      <c r="J15" s="27"/>
      <c r="K15" s="27"/>
      <c r="L15" s="30"/>
    </row>
    <row r="16" spans="1:12" s="29" customFormat="1" ht="15.75" customHeight="1">
      <c r="A16" s="66"/>
      <c r="B16" s="80" t="s">
        <v>43</v>
      </c>
      <c r="C16" s="80"/>
      <c r="D16" s="24" t="str">
        <f>D15</f>
        <v>md</v>
      </c>
      <c r="E16" s="25">
        <v>17</v>
      </c>
      <c r="F16" s="26"/>
      <c r="G16" s="26"/>
      <c r="H16" s="27"/>
      <c r="I16" s="27"/>
      <c r="J16" s="27"/>
      <c r="K16" s="27"/>
      <c r="L16" s="30"/>
    </row>
    <row r="17" spans="1:12" s="29" customFormat="1" ht="27.6">
      <c r="A17" s="66" t="s">
        <v>92</v>
      </c>
      <c r="B17" s="80" t="s">
        <v>31</v>
      </c>
      <c r="C17" s="80"/>
      <c r="D17" s="24" t="s">
        <v>3</v>
      </c>
      <c r="E17" s="25">
        <v>17</v>
      </c>
      <c r="F17" s="26"/>
      <c r="G17" s="26"/>
      <c r="H17" s="27"/>
      <c r="I17" s="27"/>
      <c r="J17" s="27"/>
      <c r="K17" s="27"/>
      <c r="L17" s="31"/>
    </row>
    <row r="18" spans="1:12" s="29" customFormat="1" ht="15.75" customHeight="1">
      <c r="A18" s="66"/>
      <c r="B18" s="88" t="s">
        <v>38</v>
      </c>
      <c r="C18" s="80"/>
      <c r="D18" s="24" t="s">
        <v>2</v>
      </c>
      <c r="E18" s="25">
        <v>25.5</v>
      </c>
      <c r="F18" s="26"/>
      <c r="G18" s="26"/>
      <c r="H18" s="27"/>
      <c r="I18" s="27"/>
      <c r="J18" s="27"/>
      <c r="K18" s="27"/>
      <c r="L18" s="28">
        <f>K17-L17</f>
        <v>0</v>
      </c>
    </row>
    <row r="19" spans="1:12" s="29" customFormat="1" ht="30" customHeight="1">
      <c r="A19" s="66"/>
      <c r="B19" s="23" t="s">
        <v>44</v>
      </c>
      <c r="C19" s="80"/>
      <c r="D19" s="24" t="s">
        <v>2</v>
      </c>
      <c r="E19" s="25">
        <v>25.5</v>
      </c>
      <c r="F19" s="26"/>
      <c r="G19" s="26"/>
      <c r="H19" s="27"/>
      <c r="I19" s="27"/>
      <c r="J19" s="27"/>
      <c r="K19" s="27"/>
      <c r="L19" s="30"/>
    </row>
    <row r="20" spans="1:12" s="29" customFormat="1" ht="30" customHeight="1">
      <c r="A20" s="66"/>
      <c r="B20" s="23" t="s">
        <v>45</v>
      </c>
      <c r="C20" s="80" t="s">
        <v>79</v>
      </c>
      <c r="D20" s="24" t="s">
        <v>2</v>
      </c>
      <c r="E20" s="25">
        <v>3.4000000000000004</v>
      </c>
      <c r="F20" s="26"/>
      <c r="G20" s="26"/>
      <c r="H20" s="27"/>
      <c r="I20" s="27"/>
      <c r="J20" s="27"/>
      <c r="K20" s="27"/>
      <c r="L20" s="30"/>
    </row>
    <row r="21" spans="1:12" s="29" customFormat="1" ht="30" customHeight="1">
      <c r="A21" s="66"/>
      <c r="B21" s="23" t="s">
        <v>46</v>
      </c>
      <c r="C21" s="80" t="str">
        <f>C20</f>
        <v>Ván khuôn bằng xà gồ thép hộp/ ván gỗ &amp; cây chống</v>
      </c>
      <c r="D21" s="24" t="s">
        <v>2</v>
      </c>
      <c r="E21" s="25">
        <v>6.8000000000000007</v>
      </c>
      <c r="F21" s="26"/>
      <c r="G21" s="26"/>
      <c r="H21" s="27"/>
      <c r="I21" s="27"/>
      <c r="J21" s="27"/>
      <c r="K21" s="27"/>
      <c r="L21" s="30"/>
    </row>
    <row r="22" spans="1:12" s="29" customFormat="1" ht="30" customHeight="1">
      <c r="A22" s="66"/>
      <c r="B22" s="23" t="s">
        <v>47</v>
      </c>
      <c r="C22" s="80" t="str">
        <f>C21</f>
        <v>Ván khuôn bằng xà gồ thép hộp/ ván gỗ &amp; cây chống</v>
      </c>
      <c r="D22" s="24" t="s">
        <v>2</v>
      </c>
      <c r="E22" s="25">
        <v>54.400000000000006</v>
      </c>
      <c r="F22" s="26"/>
      <c r="G22" s="26"/>
      <c r="H22" s="27"/>
      <c r="I22" s="27"/>
      <c r="J22" s="27"/>
      <c r="K22" s="27"/>
      <c r="L22" s="30"/>
    </row>
    <row r="23" spans="1:12" s="29" customFormat="1" ht="30" customHeight="1">
      <c r="A23" s="66"/>
      <c r="B23" s="23" t="s">
        <v>48</v>
      </c>
      <c r="C23" s="80" t="str">
        <f>C22</f>
        <v>Ván khuôn bằng xà gồ thép hộp/ ván gỗ &amp; cây chống</v>
      </c>
      <c r="D23" s="24" t="s">
        <v>2</v>
      </c>
      <c r="E23" s="25">
        <v>15.64</v>
      </c>
      <c r="F23" s="26"/>
      <c r="G23" s="26"/>
      <c r="H23" s="27"/>
      <c r="I23" s="27"/>
      <c r="J23" s="27"/>
      <c r="K23" s="27"/>
      <c r="L23" s="30"/>
    </row>
    <row r="24" spans="1:12" s="29" customFormat="1" ht="30" customHeight="1">
      <c r="A24" s="66"/>
      <c r="B24" s="23" t="s">
        <v>49</v>
      </c>
      <c r="C24" s="80" t="s">
        <v>107</v>
      </c>
      <c r="D24" s="24" t="s">
        <v>50</v>
      </c>
      <c r="E24" s="25">
        <v>385.68239999999997</v>
      </c>
      <c r="F24" s="26"/>
      <c r="G24" s="26"/>
      <c r="H24" s="27"/>
      <c r="I24" s="27"/>
      <c r="J24" s="27"/>
      <c r="K24" s="27"/>
      <c r="L24" s="30"/>
    </row>
    <row r="25" spans="1:12" s="29" customFormat="1" ht="30" customHeight="1">
      <c r="A25" s="66"/>
      <c r="B25" s="23" t="s">
        <v>51</v>
      </c>
      <c r="C25" s="80" t="str">
        <f>C24</f>
        <v>Thép D12@200, 2 lớp ( thép Hòa Phát)</v>
      </c>
      <c r="D25" s="24" t="str">
        <f>D24</f>
        <v>kg</v>
      </c>
      <c r="E25" s="25">
        <v>642.80399999999997</v>
      </c>
      <c r="F25" s="26"/>
      <c r="G25" s="26"/>
      <c r="H25" s="27"/>
      <c r="I25" s="27"/>
      <c r="J25" s="27"/>
      <c r="K25" s="27"/>
      <c r="L25" s="30"/>
    </row>
    <row r="26" spans="1:12" s="29" customFormat="1" ht="30" customHeight="1">
      <c r="A26" s="66"/>
      <c r="B26" s="23" t="s">
        <v>52</v>
      </c>
      <c r="C26" s="80" t="s">
        <v>108</v>
      </c>
      <c r="D26" s="24" t="str">
        <f>D25</f>
        <v>kg</v>
      </c>
      <c r="E26" s="25">
        <v>100.61279999999999</v>
      </c>
      <c r="F26" s="26"/>
      <c r="G26" s="26"/>
      <c r="H26" s="27"/>
      <c r="I26" s="27"/>
      <c r="J26" s="27"/>
      <c r="K26" s="27"/>
      <c r="L26" s="30"/>
    </row>
    <row r="27" spans="1:12" s="29" customFormat="1" ht="30" customHeight="1">
      <c r="A27" s="66"/>
      <c r="B27" s="23" t="s">
        <v>53</v>
      </c>
      <c r="C27" s="80" t="s">
        <v>80</v>
      </c>
      <c r="D27" s="24" t="s">
        <v>42</v>
      </c>
      <c r="E27" s="25">
        <v>2.04</v>
      </c>
      <c r="F27" s="26"/>
      <c r="G27" s="26"/>
      <c r="H27" s="27"/>
      <c r="I27" s="27"/>
      <c r="J27" s="27"/>
      <c r="K27" s="27"/>
      <c r="L27" s="30"/>
    </row>
    <row r="28" spans="1:12" s="29" customFormat="1" ht="30" customHeight="1">
      <c r="A28" s="66"/>
      <c r="B28" s="23" t="s">
        <v>54</v>
      </c>
      <c r="C28" s="80" t="s">
        <v>81</v>
      </c>
      <c r="D28" s="24" t="str">
        <f>D27</f>
        <v>m3</v>
      </c>
      <c r="E28" s="25">
        <v>4.08</v>
      </c>
      <c r="F28" s="26"/>
      <c r="G28" s="26"/>
      <c r="H28" s="27"/>
      <c r="I28" s="27"/>
      <c r="J28" s="27"/>
      <c r="K28" s="27"/>
      <c r="L28" s="30"/>
    </row>
    <row r="29" spans="1:12" s="29" customFormat="1" ht="30" customHeight="1">
      <c r="A29" s="66"/>
      <c r="B29" s="23" t="s">
        <v>55</v>
      </c>
      <c r="C29" s="80" t="s">
        <v>82</v>
      </c>
      <c r="D29" s="24" t="str">
        <f t="shared" ref="D29:D30" si="0">D28</f>
        <v>m3</v>
      </c>
      <c r="E29" s="25">
        <v>4.08</v>
      </c>
      <c r="F29" s="26"/>
      <c r="G29" s="26"/>
      <c r="H29" s="27"/>
      <c r="I29" s="27"/>
      <c r="J29" s="27"/>
      <c r="K29" s="27"/>
      <c r="L29" s="30"/>
    </row>
    <row r="30" spans="1:12" s="29" customFormat="1" ht="30" customHeight="1">
      <c r="A30" s="66"/>
      <c r="B30" s="23" t="s">
        <v>56</v>
      </c>
      <c r="C30" s="80" t="s">
        <v>83</v>
      </c>
      <c r="D30" s="24" t="str">
        <f t="shared" si="0"/>
        <v>m3</v>
      </c>
      <c r="E30" s="25">
        <v>1.4279999999999999</v>
      </c>
      <c r="F30" s="26"/>
      <c r="G30" s="26"/>
      <c r="H30" s="27"/>
      <c r="I30" s="27"/>
      <c r="J30" s="27"/>
      <c r="K30" s="27"/>
      <c r="L30" s="30"/>
    </row>
    <row r="31" spans="1:12" s="29" customFormat="1" ht="15.75" customHeight="1">
      <c r="A31" s="66" t="s">
        <v>93</v>
      </c>
      <c r="B31" s="23" t="s">
        <v>29</v>
      </c>
      <c r="C31" s="80"/>
      <c r="D31" s="24" t="s">
        <v>3</v>
      </c>
      <c r="E31" s="25">
        <v>17</v>
      </c>
      <c r="F31" s="26"/>
      <c r="G31" s="26"/>
      <c r="H31" s="27"/>
      <c r="I31" s="27"/>
      <c r="J31" s="27"/>
      <c r="K31" s="27"/>
      <c r="L31" s="28"/>
    </row>
    <row r="32" spans="1:12" s="29" customFormat="1" ht="15.75" customHeight="1">
      <c r="A32" s="66"/>
      <c r="B32" s="23" t="s">
        <v>57</v>
      </c>
      <c r="C32" s="80"/>
      <c r="D32" s="24" t="s">
        <v>58</v>
      </c>
      <c r="E32" s="25">
        <v>17</v>
      </c>
      <c r="F32" s="26"/>
      <c r="G32" s="26"/>
      <c r="H32" s="27"/>
      <c r="I32" s="27"/>
      <c r="J32" s="27"/>
      <c r="K32" s="27"/>
      <c r="L32" s="28">
        <f>K31-L31</f>
        <v>0</v>
      </c>
    </row>
    <row r="33" spans="1:12" s="29" customFormat="1" ht="15.75" customHeight="1">
      <c r="A33" s="66"/>
      <c r="B33" s="23" t="s">
        <v>59</v>
      </c>
      <c r="C33" s="80"/>
      <c r="D33" s="24" t="str">
        <f>D32</f>
        <v>Cấu kiện</v>
      </c>
      <c r="E33" s="25">
        <v>17</v>
      </c>
      <c r="F33" s="26"/>
      <c r="G33" s="26"/>
      <c r="H33" s="27"/>
      <c r="I33" s="27"/>
      <c r="J33" s="27"/>
      <c r="K33" s="27"/>
      <c r="L33" s="30"/>
    </row>
    <row r="34" spans="1:12" s="29" customFormat="1" ht="15.75" customHeight="1">
      <c r="A34" s="66"/>
      <c r="B34" s="23" t="s">
        <v>60</v>
      </c>
      <c r="C34" s="80"/>
      <c r="D34" s="24" t="s">
        <v>2</v>
      </c>
      <c r="E34" s="25">
        <v>17</v>
      </c>
      <c r="F34" s="26"/>
      <c r="G34" s="26"/>
      <c r="H34" s="27"/>
      <c r="I34" s="27"/>
      <c r="J34" s="27"/>
      <c r="K34" s="27"/>
      <c r="L34" s="30"/>
    </row>
    <row r="35" spans="1:12" s="29" customFormat="1" ht="15.75" customHeight="1">
      <c r="A35" s="66" t="s">
        <v>94</v>
      </c>
      <c r="B35" s="23" t="s">
        <v>30</v>
      </c>
      <c r="C35" s="80"/>
      <c r="D35" s="24" t="s">
        <v>3</v>
      </c>
      <c r="E35" s="25">
        <v>17</v>
      </c>
      <c r="F35" s="26"/>
      <c r="G35" s="26"/>
      <c r="H35" s="27"/>
      <c r="I35" s="27"/>
      <c r="J35" s="27"/>
      <c r="K35" s="27"/>
      <c r="L35" s="28"/>
    </row>
    <row r="36" spans="1:12" s="29" customFormat="1" ht="15.75" customHeight="1">
      <c r="A36" s="66"/>
      <c r="B36" s="23" t="s">
        <v>61</v>
      </c>
      <c r="C36" s="80"/>
      <c r="D36" s="24" t="str">
        <f>D35</f>
        <v>md</v>
      </c>
      <c r="E36" s="25">
        <v>34</v>
      </c>
      <c r="F36" s="26"/>
      <c r="G36" s="26"/>
      <c r="H36" s="27"/>
      <c r="I36" s="27"/>
      <c r="J36" s="27"/>
      <c r="K36" s="27"/>
      <c r="L36" s="28">
        <f>K35-L35</f>
        <v>0</v>
      </c>
    </row>
    <row r="37" spans="1:12" s="29" customFormat="1" ht="27.6">
      <c r="A37" s="66"/>
      <c r="B37" s="23" t="s">
        <v>62</v>
      </c>
      <c r="C37" s="80" t="str">
        <f>C30</f>
        <v xml:space="preserve">Bê tông thủ công/  thương  phẩm cho nắp mương  đá 1*2  M250 dày 120mm </v>
      </c>
      <c r="D37" s="24" t="str">
        <f>D28</f>
        <v>m3</v>
      </c>
      <c r="E37" s="25">
        <v>2.04</v>
      </c>
      <c r="F37" s="26"/>
      <c r="G37" s="26"/>
      <c r="H37" s="27"/>
      <c r="I37" s="27"/>
      <c r="J37" s="27"/>
      <c r="K37" s="27"/>
      <c r="L37" s="30"/>
    </row>
    <row r="38" spans="1:12" s="29" customFormat="1" ht="15.75" customHeight="1">
      <c r="A38" s="66"/>
      <c r="B38" s="23" t="s">
        <v>63</v>
      </c>
      <c r="C38" s="80"/>
      <c r="D38" s="24" t="str">
        <f>D34</f>
        <v>m2</v>
      </c>
      <c r="E38" s="25">
        <v>17</v>
      </c>
      <c r="F38" s="26"/>
      <c r="G38" s="26"/>
      <c r="H38" s="27"/>
      <c r="I38" s="27"/>
      <c r="J38" s="27"/>
      <c r="K38" s="27"/>
      <c r="L38" s="30"/>
    </row>
    <row r="39" spans="1:12" s="29" customFormat="1" ht="27.6">
      <c r="A39" s="66" t="s">
        <v>95</v>
      </c>
      <c r="B39" s="80" t="s">
        <v>33</v>
      </c>
      <c r="C39" s="80"/>
      <c r="D39" s="24" t="s">
        <v>32</v>
      </c>
      <c r="E39" s="25">
        <v>1</v>
      </c>
      <c r="F39" s="26"/>
      <c r="G39" s="26"/>
      <c r="H39" s="27"/>
      <c r="I39" s="27"/>
      <c r="J39" s="27"/>
      <c r="K39" s="27"/>
      <c r="L39" s="31"/>
    </row>
    <row r="40" spans="1:12" s="29" customFormat="1" ht="15.75" customHeight="1">
      <c r="A40" s="66"/>
      <c r="B40" s="23" t="s">
        <v>64</v>
      </c>
      <c r="C40" s="80"/>
      <c r="D40" s="24" t="s">
        <v>2</v>
      </c>
      <c r="E40" s="25">
        <v>4.8</v>
      </c>
      <c r="F40" s="26"/>
      <c r="G40" s="26"/>
      <c r="H40" s="27"/>
      <c r="I40" s="27"/>
      <c r="J40" s="27"/>
      <c r="K40" s="27"/>
      <c r="L40" s="31"/>
    </row>
    <row r="41" spans="1:12" s="29" customFormat="1" ht="15.75" customHeight="1">
      <c r="A41" s="66"/>
      <c r="B41" s="23" t="s">
        <v>65</v>
      </c>
      <c r="C41" s="80"/>
      <c r="D41" s="24" t="s">
        <v>42</v>
      </c>
      <c r="E41" s="25">
        <v>2</v>
      </c>
      <c r="F41" s="26"/>
      <c r="G41" s="26"/>
      <c r="H41" s="27"/>
      <c r="I41" s="27"/>
      <c r="J41" s="27"/>
      <c r="K41" s="27"/>
      <c r="L41" s="28"/>
    </row>
    <row r="42" spans="1:12" s="29" customFormat="1" ht="15.75" customHeight="1">
      <c r="A42" s="66"/>
      <c r="B42" s="23" t="s">
        <v>66</v>
      </c>
      <c r="C42" s="80"/>
      <c r="D42" s="24" t="s">
        <v>2</v>
      </c>
      <c r="E42" s="25">
        <v>4</v>
      </c>
      <c r="F42" s="26"/>
      <c r="G42" s="26"/>
      <c r="H42" s="27"/>
      <c r="I42" s="27"/>
      <c r="J42" s="27"/>
      <c r="K42" s="27"/>
      <c r="L42" s="30"/>
    </row>
    <row r="43" spans="1:12" s="29" customFormat="1">
      <c r="A43" s="66"/>
      <c r="B43" s="23" t="s">
        <v>67</v>
      </c>
      <c r="C43" s="80" t="s">
        <v>108</v>
      </c>
      <c r="D43" s="24" t="s">
        <v>68</v>
      </c>
      <c r="E43" s="25">
        <v>50.00636999999999</v>
      </c>
      <c r="F43" s="26"/>
      <c r="G43" s="26"/>
      <c r="H43" s="27"/>
      <c r="I43" s="27"/>
      <c r="J43" s="27"/>
      <c r="K43" s="27"/>
      <c r="L43" s="30"/>
    </row>
    <row r="44" spans="1:12" s="29" customFormat="1" ht="27.6">
      <c r="A44" s="66"/>
      <c r="B44" s="23" t="s">
        <v>69</v>
      </c>
      <c r="C44" s="80" t="s">
        <v>84</v>
      </c>
      <c r="D44" s="24" t="s">
        <v>42</v>
      </c>
      <c r="E44" s="25">
        <v>0.9375</v>
      </c>
      <c r="F44" s="26"/>
      <c r="G44" s="26"/>
      <c r="H44" s="27"/>
      <c r="I44" s="27"/>
      <c r="J44" s="27"/>
      <c r="K44" s="27"/>
      <c r="L44" s="30"/>
    </row>
    <row r="45" spans="1:12" s="29" customFormat="1" ht="27.6">
      <c r="A45" s="66"/>
      <c r="B45" s="23" t="s">
        <v>70</v>
      </c>
      <c r="C45" s="80" t="s">
        <v>85</v>
      </c>
      <c r="D45" s="24" t="s">
        <v>2</v>
      </c>
      <c r="E45" s="25">
        <v>8</v>
      </c>
      <c r="F45" s="26"/>
      <c r="G45" s="26"/>
      <c r="H45" s="27"/>
      <c r="I45" s="27"/>
      <c r="J45" s="27"/>
      <c r="K45" s="27"/>
      <c r="L45" s="30"/>
    </row>
    <row r="46" spans="1:12" s="29" customFormat="1" ht="27.6">
      <c r="A46" s="66"/>
      <c r="B46" s="23" t="s">
        <v>71</v>
      </c>
      <c r="C46" s="80" t="s">
        <v>86</v>
      </c>
      <c r="D46" s="24" t="s">
        <v>2</v>
      </c>
      <c r="E46" s="25">
        <v>16</v>
      </c>
      <c r="F46" s="26"/>
      <c r="G46" s="26"/>
      <c r="H46" s="27"/>
      <c r="I46" s="27"/>
      <c r="J46" s="27"/>
      <c r="K46" s="27"/>
      <c r="L46" s="30"/>
    </row>
    <row r="47" spans="1:12" s="29" customFormat="1" ht="15.75" customHeight="1">
      <c r="A47" s="66"/>
      <c r="B47" s="23" t="s">
        <v>72</v>
      </c>
      <c r="C47" s="80"/>
      <c r="D47" s="24" t="s">
        <v>42</v>
      </c>
      <c r="E47" s="25">
        <v>2.25</v>
      </c>
      <c r="F47" s="26"/>
      <c r="G47" s="26"/>
      <c r="H47" s="27"/>
      <c r="I47" s="27"/>
      <c r="J47" s="27"/>
      <c r="K47" s="27"/>
      <c r="L47" s="30"/>
    </row>
    <row r="48" spans="1:12" s="29" customFormat="1" ht="27.6">
      <c r="A48" s="66"/>
      <c r="B48" s="23" t="s">
        <v>73</v>
      </c>
      <c r="C48" s="80" t="s">
        <v>87</v>
      </c>
      <c r="D48" s="24" t="s">
        <v>42</v>
      </c>
      <c r="E48" s="25">
        <v>0.22500000000000001</v>
      </c>
      <c r="F48" s="26"/>
      <c r="G48" s="26"/>
      <c r="H48" s="27"/>
      <c r="I48" s="27"/>
      <c r="J48" s="27"/>
      <c r="K48" s="27"/>
      <c r="L48" s="30"/>
    </row>
    <row r="49" spans="1:12" s="29" customFormat="1" ht="15.75" customHeight="1">
      <c r="A49" s="66" t="s">
        <v>96</v>
      </c>
      <c r="B49" s="23" t="s">
        <v>74</v>
      </c>
      <c r="C49" s="80"/>
      <c r="D49" s="24" t="s">
        <v>32</v>
      </c>
      <c r="E49" s="25">
        <v>5</v>
      </c>
      <c r="F49" s="26"/>
      <c r="G49" s="26"/>
      <c r="H49" s="27"/>
      <c r="I49" s="27"/>
      <c r="J49" s="27"/>
      <c r="K49" s="27"/>
      <c r="L49" s="28"/>
    </row>
    <row r="50" spans="1:12" s="29" customFormat="1" ht="15.75" customHeight="1">
      <c r="A50" s="66"/>
      <c r="B50" s="23" t="s">
        <v>75</v>
      </c>
      <c r="C50" s="80"/>
      <c r="D50" s="24" t="s">
        <v>3</v>
      </c>
      <c r="E50" s="25">
        <v>5</v>
      </c>
      <c r="F50" s="26"/>
      <c r="G50" s="26"/>
      <c r="H50" s="27"/>
      <c r="I50" s="27"/>
      <c r="J50" s="27"/>
      <c r="K50" s="27"/>
      <c r="L50" s="28">
        <f>K49-L49</f>
        <v>0</v>
      </c>
    </row>
    <row r="51" spans="1:12" s="29" customFormat="1" ht="15.75" customHeight="1">
      <c r="A51" s="66"/>
      <c r="B51" s="23" t="s">
        <v>76</v>
      </c>
      <c r="C51" s="80"/>
      <c r="D51" s="24" t="str">
        <f>D49</f>
        <v>Vị trí</v>
      </c>
      <c r="E51" s="25">
        <v>5</v>
      </c>
      <c r="F51" s="26"/>
      <c r="G51" s="26"/>
      <c r="H51" s="27"/>
      <c r="I51" s="27"/>
      <c r="J51" s="27"/>
      <c r="K51" s="27"/>
      <c r="L51" s="30"/>
    </row>
    <row r="52" spans="1:12" s="29" customFormat="1" ht="15.75" customHeight="1">
      <c r="A52" s="66"/>
      <c r="B52" s="23" t="s">
        <v>77</v>
      </c>
      <c r="C52" s="80"/>
      <c r="D52" s="24" t="str">
        <f>D51</f>
        <v>Vị trí</v>
      </c>
      <c r="E52" s="25">
        <v>5</v>
      </c>
      <c r="F52" s="26"/>
      <c r="G52" s="26"/>
      <c r="H52" s="27"/>
      <c r="I52" s="27"/>
      <c r="J52" s="27"/>
      <c r="K52" s="27"/>
      <c r="L52" s="30"/>
    </row>
    <row r="53" spans="1:12" s="29" customFormat="1" ht="15.75" customHeight="1">
      <c r="A53" s="66" t="s">
        <v>97</v>
      </c>
      <c r="B53" s="23" t="s">
        <v>35</v>
      </c>
      <c r="C53" s="80"/>
      <c r="D53" s="24" t="s">
        <v>3</v>
      </c>
      <c r="E53" s="25">
        <v>17</v>
      </c>
      <c r="F53" s="26"/>
      <c r="G53" s="26"/>
      <c r="H53" s="27"/>
      <c r="I53" s="27"/>
      <c r="J53" s="27"/>
      <c r="K53" s="27"/>
      <c r="L53" s="30"/>
    </row>
    <row r="54" spans="1:12" s="29" customFormat="1" ht="15.75" customHeight="1">
      <c r="A54" s="67">
        <v>2</v>
      </c>
      <c r="B54" s="68" t="s">
        <v>106</v>
      </c>
      <c r="C54" s="81"/>
      <c r="D54" s="69"/>
      <c r="E54" s="70"/>
      <c r="F54" s="71"/>
      <c r="G54" s="71"/>
      <c r="H54" s="71"/>
      <c r="I54" s="72"/>
      <c r="J54" s="72"/>
      <c r="K54" s="72"/>
      <c r="L54" s="73"/>
    </row>
    <row r="55" spans="1:12" s="29" customFormat="1" ht="15.75" customHeight="1">
      <c r="A55" s="66" t="s">
        <v>98</v>
      </c>
      <c r="B55" s="23" t="s">
        <v>27</v>
      </c>
      <c r="C55" s="80"/>
      <c r="D55" s="24" t="s">
        <v>3</v>
      </c>
      <c r="E55" s="25">
        <v>10</v>
      </c>
      <c r="F55" s="26"/>
      <c r="G55" s="26"/>
      <c r="H55" s="27"/>
      <c r="I55" s="27"/>
      <c r="J55" s="27"/>
      <c r="K55" s="27"/>
      <c r="L55" s="28"/>
    </row>
    <row r="56" spans="1:12" s="29" customFormat="1" ht="15.75" customHeight="1">
      <c r="A56" s="66"/>
      <c r="B56" s="23" t="s">
        <v>39</v>
      </c>
      <c r="C56" s="80" t="s">
        <v>78</v>
      </c>
      <c r="D56" s="24" t="str">
        <f>D55</f>
        <v>md</v>
      </c>
      <c r="E56" s="25">
        <v>20</v>
      </c>
      <c r="F56" s="26"/>
      <c r="G56" s="26"/>
      <c r="H56" s="27"/>
      <c r="I56" s="27"/>
      <c r="J56" s="27"/>
      <c r="K56" s="27"/>
      <c r="L56" s="28"/>
    </row>
    <row r="57" spans="1:12" s="29" customFormat="1" ht="15.75" customHeight="1">
      <c r="A57" s="66"/>
      <c r="B57" s="23" t="s">
        <v>40</v>
      </c>
      <c r="C57" s="80"/>
      <c r="D57" s="24" t="str">
        <f>D56</f>
        <v>md</v>
      </c>
      <c r="E57" s="25">
        <v>10</v>
      </c>
      <c r="F57" s="26"/>
      <c r="G57" s="26"/>
      <c r="H57" s="27"/>
      <c r="I57" s="27"/>
      <c r="J57" s="27"/>
      <c r="K57" s="27"/>
      <c r="L57" s="28"/>
    </row>
    <row r="58" spans="1:12" s="29" customFormat="1" ht="15.75" customHeight="1">
      <c r="A58" s="66"/>
      <c r="B58" s="23" t="s">
        <v>41</v>
      </c>
      <c r="C58" s="80"/>
      <c r="D58" s="24" t="s">
        <v>42</v>
      </c>
      <c r="E58" s="25">
        <v>1.6</v>
      </c>
      <c r="F58" s="26"/>
      <c r="G58" s="26"/>
      <c r="H58" s="27"/>
      <c r="I58" s="27"/>
      <c r="J58" s="27"/>
      <c r="K58" s="27"/>
      <c r="L58" s="28"/>
    </row>
    <row r="59" spans="1:12" s="29" customFormat="1" ht="27.6">
      <c r="A59" s="66" t="s">
        <v>99</v>
      </c>
      <c r="B59" s="80" t="s">
        <v>28</v>
      </c>
      <c r="C59" s="80"/>
      <c r="D59" s="24" t="s">
        <v>3</v>
      </c>
      <c r="E59" s="25">
        <v>10</v>
      </c>
      <c r="F59" s="26"/>
      <c r="G59" s="26"/>
      <c r="H59" s="27"/>
      <c r="I59" s="27"/>
      <c r="J59" s="27"/>
      <c r="K59" s="27"/>
      <c r="L59" s="28"/>
    </row>
    <row r="60" spans="1:12" s="29" customFormat="1" ht="15.75" customHeight="1">
      <c r="A60" s="66"/>
      <c r="B60" s="23" t="s">
        <v>43</v>
      </c>
      <c r="C60" s="80"/>
      <c r="D60" s="24" t="str">
        <f>D59</f>
        <v>md</v>
      </c>
      <c r="E60" s="25">
        <v>10</v>
      </c>
      <c r="F60" s="26"/>
      <c r="G60" s="26"/>
      <c r="H60" s="27"/>
      <c r="I60" s="27"/>
      <c r="J60" s="27"/>
      <c r="K60" s="27"/>
      <c r="L60" s="28"/>
    </row>
    <row r="61" spans="1:12" s="29" customFormat="1" ht="29.4" customHeight="1">
      <c r="A61" s="66" t="s">
        <v>100</v>
      </c>
      <c r="B61" s="80" t="s">
        <v>31</v>
      </c>
      <c r="C61" s="80"/>
      <c r="D61" s="24" t="s">
        <v>3</v>
      </c>
      <c r="E61" s="25">
        <v>10</v>
      </c>
      <c r="F61" s="26"/>
      <c r="G61" s="26"/>
      <c r="H61" s="27"/>
      <c r="I61" s="27"/>
      <c r="J61" s="27"/>
      <c r="K61" s="27"/>
      <c r="L61" s="28"/>
    </row>
    <row r="62" spans="1:12" s="21" customFormat="1" ht="17.25" customHeight="1">
      <c r="A62" s="66"/>
      <c r="B62" s="88" t="s">
        <v>38</v>
      </c>
      <c r="C62" s="80"/>
      <c r="D62" s="24" t="s">
        <v>2</v>
      </c>
      <c r="E62" s="25">
        <v>15</v>
      </c>
      <c r="F62" s="26"/>
      <c r="G62" s="26"/>
      <c r="H62" s="27"/>
      <c r="I62" s="27"/>
      <c r="J62" s="27"/>
      <c r="K62" s="27"/>
      <c r="L62" s="28"/>
    </row>
    <row r="63" spans="1:12" s="29" customFormat="1" ht="17.25" customHeight="1">
      <c r="A63" s="66"/>
      <c r="B63" s="23" t="s">
        <v>44</v>
      </c>
      <c r="C63" s="80"/>
      <c r="D63" s="24" t="s">
        <v>2</v>
      </c>
      <c r="E63" s="25">
        <v>15</v>
      </c>
      <c r="F63" s="26"/>
      <c r="G63" s="26"/>
      <c r="H63" s="27"/>
      <c r="I63" s="27"/>
      <c r="J63" s="27"/>
      <c r="K63" s="27"/>
      <c r="L63" s="28"/>
    </row>
    <row r="64" spans="1:12" s="29" customFormat="1" ht="27.6">
      <c r="A64" s="66"/>
      <c r="B64" s="23" t="s">
        <v>45</v>
      </c>
      <c r="C64" s="80" t="s">
        <v>79</v>
      </c>
      <c r="D64" s="24" t="s">
        <v>2</v>
      </c>
      <c r="E64" s="25">
        <v>2</v>
      </c>
      <c r="F64" s="26"/>
      <c r="G64" s="26"/>
      <c r="H64" s="27"/>
      <c r="I64" s="27"/>
      <c r="J64" s="27"/>
      <c r="K64" s="27"/>
      <c r="L64" s="28"/>
    </row>
    <row r="65" spans="1:13" ht="27.6">
      <c r="A65" s="66"/>
      <c r="B65" s="23" t="s">
        <v>46</v>
      </c>
      <c r="C65" s="80" t="str">
        <f>C64</f>
        <v>Ván khuôn bằng xà gồ thép hộp/ ván gỗ &amp; cây chống</v>
      </c>
      <c r="D65" s="24" t="s">
        <v>2</v>
      </c>
      <c r="E65" s="25">
        <v>4</v>
      </c>
      <c r="F65" s="26"/>
      <c r="G65" s="26"/>
      <c r="H65" s="27"/>
      <c r="I65" s="27"/>
      <c r="J65" s="27"/>
      <c r="K65" s="27"/>
      <c r="L65" s="28"/>
    </row>
    <row r="66" spans="1:13" s="38" customFormat="1" ht="27.6">
      <c r="A66" s="66"/>
      <c r="B66" s="23" t="s">
        <v>47</v>
      </c>
      <c r="C66" s="80" t="str">
        <f>C65</f>
        <v>Ván khuôn bằng xà gồ thép hộp/ ván gỗ &amp; cây chống</v>
      </c>
      <c r="D66" s="24" t="s">
        <v>2</v>
      </c>
      <c r="E66" s="25">
        <v>32</v>
      </c>
      <c r="F66" s="26"/>
      <c r="G66" s="26"/>
      <c r="H66" s="27"/>
      <c r="I66" s="27"/>
      <c r="J66" s="27"/>
      <c r="K66" s="27"/>
      <c r="L66" s="28"/>
      <c r="M66" s="37"/>
    </row>
    <row r="67" spans="1:13" s="38" customFormat="1" ht="27.6">
      <c r="A67" s="66"/>
      <c r="B67" s="23" t="s">
        <v>48</v>
      </c>
      <c r="C67" s="80" t="str">
        <f>C66</f>
        <v>Ván khuôn bằng xà gồ thép hộp/ ván gỗ &amp; cây chống</v>
      </c>
      <c r="D67" s="24" t="s">
        <v>2</v>
      </c>
      <c r="E67" s="25">
        <v>9.2000000000000011</v>
      </c>
      <c r="F67" s="26"/>
      <c r="G67" s="26"/>
      <c r="H67" s="27"/>
      <c r="I67" s="27"/>
      <c r="J67" s="27"/>
      <c r="K67" s="27"/>
      <c r="L67" s="28"/>
    </row>
    <row r="68" spans="1:13" s="38" customFormat="1">
      <c r="A68" s="66"/>
      <c r="B68" s="23" t="s">
        <v>49</v>
      </c>
      <c r="C68" s="80" t="s">
        <v>109</v>
      </c>
      <c r="D68" s="24" t="s">
        <v>50</v>
      </c>
      <c r="E68" s="25">
        <v>226.87199999999999</v>
      </c>
      <c r="F68" s="26"/>
      <c r="G68" s="26"/>
      <c r="H68" s="27"/>
      <c r="I68" s="27"/>
      <c r="J68" s="27"/>
      <c r="K68" s="27"/>
      <c r="L68" s="28"/>
    </row>
    <row r="69" spans="1:13" ht="27.6">
      <c r="A69" s="66"/>
      <c r="B69" s="23" t="s">
        <v>51</v>
      </c>
      <c r="C69" s="80" t="str">
        <f>C68</f>
        <v>Thép D12@200, 2 lớp ( thép Hòa Phát )</v>
      </c>
      <c r="D69" s="24" t="str">
        <f>D68</f>
        <v>kg</v>
      </c>
      <c r="E69" s="25">
        <v>378.12</v>
      </c>
      <c r="F69" s="26"/>
      <c r="G69" s="26"/>
      <c r="H69" s="27"/>
      <c r="I69" s="27"/>
      <c r="J69" s="27"/>
      <c r="K69" s="27"/>
      <c r="L69" s="28"/>
    </row>
    <row r="70" spans="1:13">
      <c r="A70" s="66"/>
      <c r="B70" s="23" t="s">
        <v>52</v>
      </c>
      <c r="C70" s="80" t="s">
        <v>110</v>
      </c>
      <c r="D70" s="24" t="str">
        <f>D69</f>
        <v>kg</v>
      </c>
      <c r="E70" s="25">
        <v>59.184000000000005</v>
      </c>
      <c r="F70" s="26"/>
      <c r="G70" s="26"/>
      <c r="H70" s="27"/>
      <c r="I70" s="27"/>
      <c r="J70" s="27"/>
      <c r="K70" s="27"/>
      <c r="L70" s="28"/>
    </row>
    <row r="71" spans="1:13" ht="27.6">
      <c r="A71" s="66"/>
      <c r="B71" s="23" t="s">
        <v>53</v>
      </c>
      <c r="C71" s="80" t="s">
        <v>80</v>
      </c>
      <c r="D71" s="24" t="s">
        <v>42</v>
      </c>
      <c r="E71" s="25">
        <v>1.2000000000000002</v>
      </c>
      <c r="F71" s="26"/>
      <c r="G71" s="26"/>
      <c r="H71" s="27"/>
      <c r="I71" s="27"/>
      <c r="J71" s="27"/>
      <c r="K71" s="27"/>
      <c r="L71" s="28"/>
    </row>
    <row r="72" spans="1:13" ht="27.6">
      <c r="A72" s="66"/>
      <c r="B72" s="23" t="s">
        <v>54</v>
      </c>
      <c r="C72" s="80" t="s">
        <v>81</v>
      </c>
      <c r="D72" s="24" t="str">
        <f>D71</f>
        <v>m3</v>
      </c>
      <c r="E72" s="25">
        <v>2.4</v>
      </c>
      <c r="F72" s="26"/>
      <c r="G72" s="26"/>
      <c r="H72" s="27"/>
      <c r="I72" s="27"/>
      <c r="J72" s="27"/>
      <c r="K72" s="27"/>
      <c r="L72" s="28"/>
    </row>
    <row r="73" spans="1:13" ht="41.4">
      <c r="A73" s="66"/>
      <c r="B73" s="23" t="s">
        <v>55</v>
      </c>
      <c r="C73" s="80" t="s">
        <v>82</v>
      </c>
      <c r="D73" s="24" t="str">
        <f t="shared" ref="D73:D74" si="1">D72</f>
        <v>m3</v>
      </c>
      <c r="E73" s="25">
        <v>2.4000000000000004</v>
      </c>
      <c r="F73" s="26"/>
      <c r="G73" s="26"/>
      <c r="H73" s="27"/>
      <c r="I73" s="27"/>
      <c r="J73" s="27"/>
      <c r="K73" s="27"/>
      <c r="L73" s="28"/>
    </row>
    <row r="74" spans="1:13" ht="27.6">
      <c r="A74" s="66"/>
      <c r="B74" s="23" t="s">
        <v>56</v>
      </c>
      <c r="C74" s="80" t="s">
        <v>83</v>
      </c>
      <c r="D74" s="24" t="str">
        <f t="shared" si="1"/>
        <v>m3</v>
      </c>
      <c r="E74" s="25">
        <v>0.84</v>
      </c>
      <c r="F74" s="26"/>
      <c r="G74" s="26"/>
      <c r="H74" s="27"/>
      <c r="I74" s="27"/>
      <c r="J74" s="27"/>
      <c r="K74" s="27"/>
      <c r="L74" s="28"/>
    </row>
    <row r="75" spans="1:13">
      <c r="A75" s="66" t="s">
        <v>101</v>
      </c>
      <c r="B75" s="23" t="s">
        <v>29</v>
      </c>
      <c r="C75" s="80"/>
      <c r="D75" s="24" t="s">
        <v>3</v>
      </c>
      <c r="E75" s="25">
        <v>10</v>
      </c>
      <c r="F75" s="26"/>
      <c r="G75" s="26"/>
      <c r="H75" s="27"/>
      <c r="I75" s="27"/>
      <c r="J75" s="27"/>
      <c r="K75" s="27"/>
      <c r="L75" s="28"/>
    </row>
    <row r="76" spans="1:13">
      <c r="A76" s="66"/>
      <c r="B76" s="23" t="s">
        <v>57</v>
      </c>
      <c r="C76" s="80"/>
      <c r="D76" s="24" t="s">
        <v>58</v>
      </c>
      <c r="E76" s="25">
        <v>10</v>
      </c>
      <c r="F76" s="26"/>
      <c r="G76" s="26"/>
      <c r="H76" s="27"/>
      <c r="I76" s="27"/>
      <c r="J76" s="27"/>
      <c r="K76" s="27"/>
      <c r="L76" s="28"/>
    </row>
    <row r="77" spans="1:13">
      <c r="A77" s="66"/>
      <c r="B77" s="23" t="s">
        <v>59</v>
      </c>
      <c r="C77" s="80"/>
      <c r="D77" s="24" t="str">
        <f>D76</f>
        <v>Cấu kiện</v>
      </c>
      <c r="E77" s="25">
        <v>10</v>
      </c>
      <c r="F77" s="26"/>
      <c r="G77" s="26"/>
      <c r="H77" s="27"/>
      <c r="I77" s="27"/>
      <c r="J77" s="27"/>
      <c r="K77" s="27"/>
      <c r="L77" s="28"/>
    </row>
    <row r="78" spans="1:13">
      <c r="A78" s="66"/>
      <c r="B78" s="23" t="s">
        <v>60</v>
      </c>
      <c r="C78" s="80"/>
      <c r="D78" s="24" t="s">
        <v>2</v>
      </c>
      <c r="E78" s="25">
        <v>17</v>
      </c>
      <c r="F78" s="26"/>
      <c r="G78" s="26"/>
      <c r="H78" s="27"/>
      <c r="I78" s="27"/>
      <c r="J78" s="27"/>
      <c r="K78" s="27"/>
      <c r="L78" s="28"/>
    </row>
    <row r="79" spans="1:13">
      <c r="A79" s="66" t="s">
        <v>102</v>
      </c>
      <c r="B79" s="23" t="s">
        <v>30</v>
      </c>
      <c r="C79" s="80"/>
      <c r="D79" s="24" t="s">
        <v>3</v>
      </c>
      <c r="E79" s="25">
        <v>10</v>
      </c>
      <c r="F79" s="26"/>
      <c r="G79" s="26"/>
      <c r="H79" s="27"/>
      <c r="I79" s="27"/>
      <c r="J79" s="27"/>
      <c r="K79" s="27"/>
      <c r="L79" s="28"/>
    </row>
    <row r="80" spans="1:13">
      <c r="A80" s="66"/>
      <c r="B80" s="23" t="s">
        <v>61</v>
      </c>
      <c r="C80" s="80"/>
      <c r="D80" s="24" t="str">
        <f>D79</f>
        <v>md</v>
      </c>
      <c r="E80" s="25">
        <v>20</v>
      </c>
      <c r="F80" s="26"/>
      <c r="G80" s="26"/>
      <c r="H80" s="27"/>
      <c r="I80" s="27"/>
      <c r="J80" s="27"/>
      <c r="K80" s="27"/>
      <c r="L80" s="28"/>
    </row>
    <row r="81" spans="1:13" ht="27.6">
      <c r="A81" s="66"/>
      <c r="B81" s="23" t="s">
        <v>62</v>
      </c>
      <c r="C81" s="80" t="s">
        <v>83</v>
      </c>
      <c r="D81" s="24" t="str">
        <f>D72</f>
        <v>m3</v>
      </c>
      <c r="E81" s="25">
        <v>1.2</v>
      </c>
      <c r="F81" s="26"/>
      <c r="G81" s="26"/>
      <c r="H81" s="27"/>
      <c r="I81" s="27"/>
      <c r="J81" s="27"/>
      <c r="K81" s="27"/>
      <c r="L81" s="28"/>
    </row>
    <row r="82" spans="1:13">
      <c r="A82" s="66"/>
      <c r="B82" s="23" t="s">
        <v>63</v>
      </c>
      <c r="C82" s="80"/>
      <c r="D82" s="24" t="str">
        <f>D78</f>
        <v>m2</v>
      </c>
      <c r="E82" s="25">
        <v>17</v>
      </c>
      <c r="F82" s="26"/>
      <c r="G82" s="26"/>
      <c r="H82" s="27"/>
      <c r="I82" s="27"/>
      <c r="J82" s="27"/>
      <c r="K82" s="27"/>
      <c r="L82" s="28"/>
    </row>
    <row r="83" spans="1:13">
      <c r="A83" s="66" t="s">
        <v>103</v>
      </c>
      <c r="B83" s="23" t="s">
        <v>34</v>
      </c>
      <c r="C83" s="80"/>
      <c r="D83" s="24" t="s">
        <v>32</v>
      </c>
      <c r="E83" s="25">
        <v>1</v>
      </c>
      <c r="F83" s="26"/>
      <c r="G83" s="26"/>
      <c r="H83" s="27"/>
      <c r="I83" s="27"/>
      <c r="J83" s="27"/>
      <c r="K83" s="27"/>
      <c r="L83" s="28"/>
    </row>
    <row r="84" spans="1:13">
      <c r="A84" s="66"/>
      <c r="B84" s="23" t="s">
        <v>64</v>
      </c>
      <c r="C84" s="80"/>
      <c r="D84" s="24" t="s">
        <v>2</v>
      </c>
      <c r="E84" s="25">
        <v>6</v>
      </c>
      <c r="F84" s="26"/>
      <c r="G84" s="26"/>
      <c r="H84" s="27"/>
      <c r="I84" s="27"/>
      <c r="J84" s="27"/>
      <c r="K84" s="27"/>
      <c r="L84" s="28"/>
    </row>
    <row r="85" spans="1:13">
      <c r="A85" s="66"/>
      <c r="B85" s="23" t="s">
        <v>65</v>
      </c>
      <c r="C85" s="80"/>
      <c r="D85" s="24" t="s">
        <v>42</v>
      </c>
      <c r="E85" s="25">
        <v>2</v>
      </c>
      <c r="F85" s="26"/>
      <c r="G85" s="26"/>
      <c r="H85" s="27"/>
      <c r="I85" s="27"/>
      <c r="J85" s="27"/>
      <c r="K85" s="27"/>
      <c r="L85" s="28"/>
    </row>
    <row r="86" spans="1:13">
      <c r="A86" s="66"/>
      <c r="B86" s="23" t="s">
        <v>66</v>
      </c>
      <c r="C86" s="80"/>
      <c r="D86" s="24" t="s">
        <v>2</v>
      </c>
      <c r="E86" s="25">
        <v>4</v>
      </c>
      <c r="F86" s="26"/>
      <c r="G86" s="26"/>
      <c r="H86" s="27"/>
      <c r="I86" s="27"/>
      <c r="J86" s="27"/>
      <c r="K86" s="27"/>
      <c r="L86" s="28"/>
    </row>
    <row r="87" spans="1:13">
      <c r="A87" s="66"/>
      <c r="B87" s="23" t="s">
        <v>67</v>
      </c>
      <c r="C87" s="80" t="s">
        <v>110</v>
      </c>
      <c r="D87" s="24" t="s">
        <v>68</v>
      </c>
      <c r="E87" s="25">
        <v>50.00636999999999</v>
      </c>
      <c r="F87" s="26"/>
      <c r="G87" s="26"/>
      <c r="H87" s="27"/>
      <c r="I87" s="27"/>
      <c r="J87" s="27"/>
      <c r="K87" s="27"/>
      <c r="L87" s="28"/>
    </row>
    <row r="88" spans="1:13" ht="27.6">
      <c r="A88" s="66"/>
      <c r="B88" s="23" t="s">
        <v>69</v>
      </c>
      <c r="C88" s="80" t="s">
        <v>84</v>
      </c>
      <c r="D88" s="24" t="s">
        <v>42</v>
      </c>
      <c r="E88" s="25">
        <v>0.9375</v>
      </c>
      <c r="F88" s="26"/>
      <c r="G88" s="26"/>
      <c r="H88" s="27"/>
      <c r="I88" s="27"/>
      <c r="J88" s="27"/>
      <c r="K88" s="27"/>
      <c r="L88" s="28"/>
    </row>
    <row r="89" spans="1:13" s="1" customFormat="1" ht="27.6">
      <c r="A89" s="66"/>
      <c r="B89" s="23" t="s">
        <v>70</v>
      </c>
      <c r="C89" s="80" t="s">
        <v>85</v>
      </c>
      <c r="D89" s="24" t="s">
        <v>2</v>
      </c>
      <c r="E89" s="25">
        <v>8</v>
      </c>
      <c r="F89" s="26"/>
      <c r="G89" s="26"/>
      <c r="H89" s="27"/>
      <c r="I89" s="27"/>
      <c r="J89" s="27"/>
      <c r="K89" s="27"/>
      <c r="L89" s="28"/>
      <c r="M89" s="2"/>
    </row>
    <row r="90" spans="1:13" s="1" customFormat="1" ht="27.6">
      <c r="A90" s="66"/>
      <c r="B90" s="23" t="s">
        <v>71</v>
      </c>
      <c r="C90" s="80" t="s">
        <v>86</v>
      </c>
      <c r="D90" s="24" t="s">
        <v>2</v>
      </c>
      <c r="E90" s="25">
        <v>16</v>
      </c>
      <c r="F90" s="26"/>
      <c r="G90" s="26"/>
      <c r="H90" s="27"/>
      <c r="I90" s="27"/>
      <c r="J90" s="27"/>
      <c r="K90" s="27"/>
      <c r="L90" s="28"/>
      <c r="M90" s="2"/>
    </row>
    <row r="91" spans="1:13" s="1" customFormat="1">
      <c r="A91" s="66"/>
      <c r="B91" s="23" t="s">
        <v>72</v>
      </c>
      <c r="C91" s="80"/>
      <c r="D91" s="24" t="s">
        <v>42</v>
      </c>
      <c r="E91" s="25">
        <v>2.25</v>
      </c>
      <c r="F91" s="26"/>
      <c r="G91" s="26"/>
      <c r="H91" s="27"/>
      <c r="I91" s="27"/>
      <c r="J91" s="27"/>
      <c r="K91" s="27"/>
      <c r="L91" s="28"/>
      <c r="M91" s="2"/>
    </row>
    <row r="92" spans="1:13" ht="27.6">
      <c r="A92" s="66"/>
      <c r="B92" s="23" t="s">
        <v>73</v>
      </c>
      <c r="C92" s="80" t="s">
        <v>87</v>
      </c>
      <c r="D92" s="24" t="s">
        <v>42</v>
      </c>
      <c r="E92" s="25">
        <v>0.22500000000000001</v>
      </c>
      <c r="F92" s="26"/>
      <c r="G92" s="26"/>
      <c r="H92" s="27"/>
      <c r="I92" s="27"/>
      <c r="J92" s="27"/>
      <c r="K92" s="27"/>
      <c r="L92" s="28"/>
    </row>
    <row r="93" spans="1:13">
      <c r="A93" s="66" t="s">
        <v>104</v>
      </c>
      <c r="B93" s="23" t="s">
        <v>74</v>
      </c>
      <c r="C93" s="80"/>
      <c r="D93" s="24" t="s">
        <v>32</v>
      </c>
      <c r="E93" s="25">
        <v>5</v>
      </c>
      <c r="F93" s="26"/>
      <c r="G93" s="26"/>
      <c r="H93" s="27"/>
      <c r="I93" s="27"/>
      <c r="J93" s="27"/>
      <c r="K93" s="27"/>
      <c r="L93" s="28"/>
    </row>
    <row r="94" spans="1:13">
      <c r="A94" s="66"/>
      <c r="B94" s="23" t="s">
        <v>75</v>
      </c>
      <c r="C94" s="80"/>
      <c r="D94" s="24" t="s">
        <v>3</v>
      </c>
      <c r="E94" s="25">
        <v>5</v>
      </c>
      <c r="F94" s="26"/>
      <c r="G94" s="26"/>
      <c r="H94" s="27"/>
      <c r="I94" s="27"/>
      <c r="J94" s="27"/>
      <c r="K94" s="27"/>
      <c r="L94" s="28"/>
    </row>
    <row r="95" spans="1:13">
      <c r="A95" s="66"/>
      <c r="B95" s="23" t="s">
        <v>76</v>
      </c>
      <c r="C95" s="80"/>
      <c r="D95" s="24" t="str">
        <f>D93</f>
        <v>Vị trí</v>
      </c>
      <c r="E95" s="25">
        <v>5</v>
      </c>
      <c r="F95" s="26"/>
      <c r="G95" s="26"/>
      <c r="H95" s="27"/>
      <c r="I95" s="27"/>
      <c r="J95" s="27"/>
      <c r="K95" s="27"/>
      <c r="L95" s="28"/>
    </row>
    <row r="96" spans="1:13">
      <c r="A96" s="66"/>
      <c r="B96" s="23" t="s">
        <v>77</v>
      </c>
      <c r="C96" s="80"/>
      <c r="D96" s="24" t="str">
        <f>D95</f>
        <v>Vị trí</v>
      </c>
      <c r="E96" s="25">
        <v>5</v>
      </c>
      <c r="F96" s="26"/>
      <c r="G96" s="26"/>
      <c r="H96" s="27"/>
      <c r="I96" s="27"/>
      <c r="J96" s="27"/>
      <c r="K96" s="27"/>
      <c r="L96" s="28"/>
    </row>
    <row r="97" spans="1:12">
      <c r="A97" s="66" t="s">
        <v>105</v>
      </c>
      <c r="B97" s="23" t="s">
        <v>35</v>
      </c>
      <c r="C97" s="80"/>
      <c r="D97" s="24" t="s">
        <v>3</v>
      </c>
      <c r="E97" s="25">
        <v>10</v>
      </c>
      <c r="F97" s="26"/>
      <c r="G97" s="26"/>
      <c r="H97" s="27"/>
      <c r="I97" s="27"/>
      <c r="J97" s="27"/>
      <c r="K97" s="27"/>
      <c r="L97" s="28"/>
    </row>
    <row r="98" spans="1:12">
      <c r="A98" s="17" t="s">
        <v>22</v>
      </c>
      <c r="B98" s="18" t="s">
        <v>23</v>
      </c>
      <c r="C98" s="82"/>
      <c r="D98" s="19"/>
      <c r="E98" s="19"/>
      <c r="F98" s="19"/>
      <c r="G98" s="19"/>
      <c r="H98" s="19"/>
      <c r="I98" s="19"/>
      <c r="J98" s="19"/>
      <c r="K98" s="19"/>
      <c r="L98" s="20"/>
    </row>
    <row r="99" spans="1:12">
      <c r="A99" s="66">
        <v>1</v>
      </c>
      <c r="B99" s="23" t="s">
        <v>36</v>
      </c>
      <c r="C99" s="80"/>
      <c r="D99" s="24"/>
      <c r="E99" s="25"/>
      <c r="F99" s="26"/>
      <c r="G99" s="26"/>
      <c r="H99" s="27"/>
      <c r="I99" s="27"/>
      <c r="J99" s="27"/>
      <c r="K99" s="27"/>
      <c r="L99" s="30" t="s">
        <v>24</v>
      </c>
    </row>
    <row r="100" spans="1:12">
      <c r="A100" s="66">
        <v>2</v>
      </c>
      <c r="B100" s="23" t="s">
        <v>37</v>
      </c>
      <c r="C100" s="80"/>
      <c r="D100" s="24"/>
      <c r="E100" s="25"/>
      <c r="F100" s="26"/>
      <c r="G100" s="26"/>
      <c r="H100" s="27"/>
      <c r="I100" s="27"/>
      <c r="J100" s="27"/>
      <c r="K100" s="27"/>
      <c r="L100" s="30" t="s">
        <v>24</v>
      </c>
    </row>
    <row r="101" spans="1:12">
      <c r="A101" s="32"/>
      <c r="B101" s="89" t="s">
        <v>1</v>
      </c>
      <c r="C101" s="83"/>
      <c r="D101" s="33"/>
      <c r="E101" s="34"/>
      <c r="F101" s="35"/>
      <c r="G101" s="35"/>
      <c r="H101" s="35"/>
      <c r="I101" s="35">
        <f>SUM(I12:I97)</f>
        <v>0</v>
      </c>
      <c r="J101" s="35">
        <f>SUM(J12:J97)</f>
        <v>0</v>
      </c>
      <c r="K101" s="35">
        <f>(K10+K54)</f>
        <v>0</v>
      </c>
      <c r="L101" s="36"/>
    </row>
    <row r="102" spans="1:12">
      <c r="A102" s="32"/>
      <c r="B102" s="89" t="s">
        <v>4</v>
      </c>
      <c r="C102" s="83"/>
      <c r="D102" s="33"/>
      <c r="E102" s="34"/>
      <c r="F102" s="35"/>
      <c r="G102" s="35"/>
      <c r="H102" s="35"/>
      <c r="I102" s="35">
        <f>I101*0.08</f>
        <v>0</v>
      </c>
      <c r="J102" s="35">
        <f t="shared" ref="J102:K102" si="2">J101*0.08</f>
        <v>0</v>
      </c>
      <c r="K102" s="35">
        <f t="shared" si="2"/>
        <v>0</v>
      </c>
      <c r="L102" s="36"/>
    </row>
    <row r="103" spans="1:12" ht="14.4" thickBot="1">
      <c r="A103" s="39"/>
      <c r="B103" s="90" t="s">
        <v>5</v>
      </c>
      <c r="C103" s="84"/>
      <c r="D103" s="40"/>
      <c r="E103" s="41"/>
      <c r="F103" s="42"/>
      <c r="G103" s="42"/>
      <c r="H103" s="42"/>
      <c r="I103" s="42">
        <f>I102+I101</f>
        <v>0</v>
      </c>
      <c r="J103" s="42">
        <f t="shared" ref="J103:K103" si="3">J102+J101</f>
        <v>0</v>
      </c>
      <c r="K103" s="42">
        <f t="shared" si="3"/>
        <v>0</v>
      </c>
      <c r="L103" s="43"/>
    </row>
    <row r="105" spans="1:12">
      <c r="A105" s="120" t="s">
        <v>144</v>
      </c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</row>
    <row r="106" spans="1:12">
      <c r="A106" s="120" t="s">
        <v>146</v>
      </c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</row>
    <row r="107" spans="1:12">
      <c r="A107" s="120" t="s">
        <v>147</v>
      </c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</row>
    <row r="108" spans="1:12">
      <c r="A108" s="120" t="s">
        <v>145</v>
      </c>
      <c r="B108" s="120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</row>
  </sheetData>
  <mergeCells count="14">
    <mergeCell ref="A106:L106"/>
    <mergeCell ref="A107:L107"/>
    <mergeCell ref="A108:L108"/>
    <mergeCell ref="B9:J9"/>
    <mergeCell ref="A105:L105"/>
    <mergeCell ref="A1:L1"/>
    <mergeCell ref="A3:A5"/>
    <mergeCell ref="A7:A8"/>
    <mergeCell ref="B7:C8"/>
    <mergeCell ref="D7:D8"/>
    <mergeCell ref="E7:E8"/>
    <mergeCell ref="F7:H7"/>
    <mergeCell ref="I7:K7"/>
    <mergeCell ref="L7:L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G6" sqref="G6"/>
    </sheetView>
  </sheetViews>
  <sheetFormatPr defaultRowHeight="14.4"/>
  <cols>
    <col min="1" max="1" width="21.109375" style="93" customWidth="1"/>
    <col min="2" max="2" width="27.6640625" style="93" customWidth="1"/>
    <col min="3" max="3" width="27.77734375" style="93" customWidth="1"/>
    <col min="4" max="16384" width="8.88671875" style="93"/>
  </cols>
  <sheetData>
    <row r="1" spans="1:4" ht="15" thickBot="1">
      <c r="A1" s="103" t="s">
        <v>111</v>
      </c>
      <c r="B1" s="103"/>
      <c r="C1" s="103"/>
    </row>
    <row r="2" spans="1:4">
      <c r="A2" s="104" t="s">
        <v>112</v>
      </c>
      <c r="B2" s="105" t="s">
        <v>113</v>
      </c>
      <c r="C2" s="106" t="s">
        <v>114</v>
      </c>
      <c r="D2" s="96"/>
    </row>
    <row r="3" spans="1:4" ht="22.2" customHeight="1">
      <c r="A3" s="107" t="s">
        <v>115</v>
      </c>
      <c r="B3" s="102" t="s">
        <v>116</v>
      </c>
      <c r="C3" s="108" t="s">
        <v>151</v>
      </c>
      <c r="D3" s="96"/>
    </row>
    <row r="4" spans="1:4" ht="22.2" customHeight="1">
      <c r="A4" s="107" t="s">
        <v>117</v>
      </c>
      <c r="B4" s="102" t="s">
        <v>150</v>
      </c>
      <c r="C4" s="108" t="s">
        <v>149</v>
      </c>
      <c r="D4" s="96"/>
    </row>
    <row r="5" spans="1:4" ht="22.2" customHeight="1">
      <c r="A5" s="107" t="s">
        <v>118</v>
      </c>
      <c r="B5" s="102" t="s">
        <v>119</v>
      </c>
      <c r="C5" s="108" t="s">
        <v>148</v>
      </c>
      <c r="D5" s="96"/>
    </row>
    <row r="6" spans="1:4" ht="30" customHeight="1">
      <c r="A6" s="107" t="s">
        <v>120</v>
      </c>
      <c r="B6" s="102" t="s">
        <v>121</v>
      </c>
      <c r="C6" s="108" t="s">
        <v>122</v>
      </c>
      <c r="D6" s="96"/>
    </row>
    <row r="7" spans="1:4" ht="15" thickBot="1">
      <c r="A7" s="98" t="s">
        <v>124</v>
      </c>
      <c r="B7" s="121" t="s">
        <v>152</v>
      </c>
      <c r="C7" s="99" t="s">
        <v>123</v>
      </c>
      <c r="D7" s="96"/>
    </row>
    <row r="8" spans="1:4" ht="15" thickBot="1">
      <c r="A8" s="100"/>
      <c r="B8" s="100"/>
      <c r="C8" s="100"/>
      <c r="D8" s="96"/>
    </row>
    <row r="9" spans="1:4">
      <c r="A9" s="113" t="s">
        <v>125</v>
      </c>
      <c r="B9" s="114"/>
      <c r="C9" s="115"/>
    </row>
    <row r="10" spans="1:4">
      <c r="A10" s="118" t="s">
        <v>143</v>
      </c>
      <c r="B10" s="101" t="s">
        <v>131</v>
      </c>
      <c r="C10" s="108" t="s">
        <v>136</v>
      </c>
    </row>
    <row r="11" spans="1:4" ht="28.8">
      <c r="A11" s="110" t="s">
        <v>126</v>
      </c>
      <c r="B11" s="116" t="s">
        <v>142</v>
      </c>
      <c r="C11" s="119" t="s">
        <v>137</v>
      </c>
    </row>
    <row r="12" spans="1:4" ht="28.8">
      <c r="A12" s="110" t="s">
        <v>127</v>
      </c>
      <c r="B12" s="109" t="s">
        <v>132</v>
      </c>
      <c r="C12" s="119" t="s">
        <v>138</v>
      </c>
    </row>
    <row r="13" spans="1:4" ht="43.2">
      <c r="A13" s="110" t="s">
        <v>128</v>
      </c>
      <c r="B13" s="109" t="s">
        <v>133</v>
      </c>
      <c r="C13" s="119" t="s">
        <v>139</v>
      </c>
    </row>
    <row r="14" spans="1:4" ht="28.8">
      <c r="A14" s="110" t="s">
        <v>129</v>
      </c>
      <c r="B14" s="116" t="s">
        <v>134</v>
      </c>
      <c r="C14" s="111" t="s">
        <v>140</v>
      </c>
    </row>
    <row r="15" spans="1:4" ht="43.8" thickBot="1">
      <c r="A15" s="112" t="s">
        <v>130</v>
      </c>
      <c r="B15" s="117" t="s">
        <v>135</v>
      </c>
      <c r="C15" s="119" t="s">
        <v>141</v>
      </c>
    </row>
  </sheetData>
  <mergeCells count="3">
    <mergeCell ref="A1:C1"/>
    <mergeCell ref="A8:C8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19" sqref="D19"/>
    </sheetView>
  </sheetViews>
  <sheetFormatPr defaultRowHeight="14.4"/>
  <cols>
    <col min="1" max="4" width="15.109375" customWidth="1"/>
  </cols>
  <sheetData>
    <row r="1" spans="1:4" ht="15" thickBot="1"/>
    <row r="2" spans="1:4">
      <c r="A2" s="122" t="s">
        <v>153</v>
      </c>
      <c r="B2" s="123"/>
      <c r="C2" s="123"/>
      <c r="D2" s="124"/>
    </row>
    <row r="3" spans="1:4" ht="28.8">
      <c r="A3" s="94" t="s">
        <v>11</v>
      </c>
      <c r="B3" s="125" t="s">
        <v>154</v>
      </c>
      <c r="C3" s="126" t="s">
        <v>155</v>
      </c>
      <c r="D3" s="127" t="s">
        <v>156</v>
      </c>
    </row>
    <row r="4" spans="1:4">
      <c r="A4" s="128" t="s">
        <v>132</v>
      </c>
      <c r="B4" s="129"/>
      <c r="C4" s="130" t="s">
        <v>180</v>
      </c>
      <c r="D4" s="131"/>
    </row>
    <row r="5" spans="1:4">
      <c r="A5" s="132" t="s">
        <v>157</v>
      </c>
      <c r="B5" s="100"/>
      <c r="C5" s="100"/>
      <c r="D5" s="133"/>
    </row>
    <row r="6" spans="1:4">
      <c r="A6" s="132"/>
      <c r="B6" s="100"/>
      <c r="C6" s="100"/>
      <c r="D6" s="133"/>
    </row>
    <row r="7" spans="1:4" ht="15" thickBot="1">
      <c r="A7" s="134"/>
      <c r="B7" s="135"/>
      <c r="C7" s="135"/>
      <c r="D7" s="136"/>
    </row>
  </sheetData>
  <mergeCells count="3">
    <mergeCell ref="A2:D2"/>
    <mergeCell ref="A4:B4"/>
    <mergeCell ref="A5:D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B18" sqref="B18"/>
    </sheetView>
  </sheetViews>
  <sheetFormatPr defaultRowHeight="14.4"/>
  <cols>
    <col min="1" max="1" width="6.109375" customWidth="1"/>
    <col min="2" max="2" width="53.77734375" customWidth="1"/>
    <col min="3" max="3" width="21.6640625" customWidth="1"/>
    <col min="4" max="4" width="21.5546875" customWidth="1"/>
  </cols>
  <sheetData>
    <row r="1" spans="1:4" ht="15" thickBot="1"/>
    <row r="2" spans="1:4">
      <c r="A2" s="122" t="s">
        <v>158</v>
      </c>
      <c r="B2" s="123"/>
      <c r="C2" s="123"/>
      <c r="D2" s="124"/>
    </row>
    <row r="3" spans="1:4" ht="28.8">
      <c r="A3" s="94" t="s">
        <v>11</v>
      </c>
      <c r="B3" s="95" t="s">
        <v>159</v>
      </c>
      <c r="C3" s="137" t="s">
        <v>160</v>
      </c>
      <c r="D3" s="138" t="s">
        <v>161</v>
      </c>
    </row>
    <row r="4" spans="1:4">
      <c r="A4" s="139">
        <v>1</v>
      </c>
      <c r="B4" s="130" t="s">
        <v>162</v>
      </c>
      <c r="C4" s="140">
        <v>0.2</v>
      </c>
      <c r="D4" s="131"/>
    </row>
    <row r="5" spans="1:4">
      <c r="A5" s="139">
        <v>2</v>
      </c>
      <c r="B5" s="141" t="s">
        <v>163</v>
      </c>
      <c r="C5" s="140">
        <v>0.3</v>
      </c>
      <c r="D5" s="131"/>
    </row>
    <row r="6" spans="1:4">
      <c r="A6" s="139">
        <v>3</v>
      </c>
      <c r="B6" s="141" t="s">
        <v>164</v>
      </c>
      <c r="C6" s="140">
        <v>0.3</v>
      </c>
      <c r="D6" s="131"/>
    </row>
    <row r="7" spans="1:4">
      <c r="A7" s="139">
        <v>4</v>
      </c>
      <c r="B7" s="130" t="s">
        <v>165</v>
      </c>
      <c r="C7" s="140">
        <v>0.05</v>
      </c>
      <c r="D7" s="131"/>
    </row>
    <row r="8" spans="1:4" ht="15" customHeight="1">
      <c r="A8" s="100" t="s">
        <v>166</v>
      </c>
      <c r="B8" s="100"/>
      <c r="C8" s="100"/>
      <c r="D8" s="100"/>
    </row>
    <row r="9" spans="1:4">
      <c r="A9" s="100"/>
      <c r="B9" s="100"/>
      <c r="C9" s="100"/>
      <c r="D9" s="100"/>
    </row>
  </sheetData>
  <mergeCells count="2">
    <mergeCell ref="A2:D2"/>
    <mergeCell ref="A8:D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B13" sqref="B13"/>
    </sheetView>
  </sheetViews>
  <sheetFormatPr defaultRowHeight="14.4"/>
  <cols>
    <col min="2" max="2" width="71.88671875" customWidth="1"/>
    <col min="3" max="3" width="62.6640625" customWidth="1"/>
  </cols>
  <sheetData>
    <row r="1" spans="1:3">
      <c r="A1" s="142" t="s">
        <v>167</v>
      </c>
      <c r="B1" s="143"/>
      <c r="C1" s="144"/>
    </row>
    <row r="2" spans="1:3">
      <c r="A2" s="145" t="s">
        <v>11</v>
      </c>
      <c r="B2" s="137" t="s">
        <v>168</v>
      </c>
      <c r="C2" s="138" t="s">
        <v>169</v>
      </c>
    </row>
    <row r="3" spans="1:3">
      <c r="A3" s="97">
        <v>1</v>
      </c>
      <c r="B3" s="130" t="s">
        <v>170</v>
      </c>
      <c r="C3" s="131"/>
    </row>
    <row r="4" spans="1:3">
      <c r="A4" s="97">
        <v>4</v>
      </c>
      <c r="B4" s="141" t="s">
        <v>171</v>
      </c>
      <c r="C4" s="131"/>
    </row>
    <row r="5" spans="1:3">
      <c r="A5" s="97">
        <v>5</v>
      </c>
      <c r="B5" s="141" t="s">
        <v>172</v>
      </c>
      <c r="C5" s="131"/>
    </row>
    <row r="6" spans="1:3">
      <c r="A6" s="97">
        <v>6</v>
      </c>
      <c r="B6" s="141" t="s">
        <v>173</v>
      </c>
      <c r="C6" s="131"/>
    </row>
    <row r="7" spans="1:3" ht="28.8">
      <c r="A7" s="97">
        <v>7</v>
      </c>
      <c r="B7" s="141" t="s">
        <v>174</v>
      </c>
      <c r="C7" s="131"/>
    </row>
    <row r="8" spans="1:3" ht="15" thickBot="1">
      <c r="A8" s="146" t="s">
        <v>166</v>
      </c>
      <c r="B8" s="147"/>
      <c r="C8" s="148"/>
    </row>
  </sheetData>
  <mergeCells count="2">
    <mergeCell ref="A1:C1"/>
    <mergeCell ref="A8:C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K22" sqref="K22"/>
    </sheetView>
  </sheetViews>
  <sheetFormatPr defaultRowHeight="14.4"/>
  <cols>
    <col min="1" max="1" width="7.21875" customWidth="1"/>
    <col min="2" max="2" width="29" customWidth="1"/>
    <col min="3" max="3" width="15.33203125" customWidth="1"/>
    <col min="4" max="4" width="13.5546875" customWidth="1"/>
  </cols>
  <sheetData>
    <row r="1" spans="1:6">
      <c r="A1" s="142" t="s">
        <v>175</v>
      </c>
      <c r="B1" s="143"/>
      <c r="C1" s="143"/>
      <c r="D1" s="144"/>
      <c r="F1" s="149"/>
    </row>
    <row r="2" spans="1:6" ht="28.8">
      <c r="A2" s="94" t="s">
        <v>11</v>
      </c>
      <c r="B2" s="95" t="s">
        <v>176</v>
      </c>
      <c r="C2" s="137" t="s">
        <v>168</v>
      </c>
      <c r="D2" s="138" t="s">
        <v>156</v>
      </c>
      <c r="F2" s="150"/>
    </row>
    <row r="3" spans="1:6">
      <c r="A3" s="94">
        <v>1</v>
      </c>
      <c r="B3" s="152" t="s">
        <v>177</v>
      </c>
      <c r="C3" s="153" t="s">
        <v>178</v>
      </c>
      <c r="D3" s="138"/>
      <c r="F3" s="150"/>
    </row>
    <row r="4" spans="1:6" ht="17.399999999999999" customHeight="1">
      <c r="A4" s="151">
        <v>2</v>
      </c>
      <c r="B4" s="152" t="s">
        <v>179</v>
      </c>
      <c r="C4" s="155">
        <v>0.05</v>
      </c>
      <c r="D4" s="154"/>
    </row>
    <row r="5" spans="1:6" ht="15" customHeight="1">
      <c r="A5" s="156" t="s">
        <v>166</v>
      </c>
      <c r="B5" s="156"/>
      <c r="C5" s="156"/>
      <c r="D5" s="156"/>
    </row>
    <row r="6" spans="1:6">
      <c r="A6" s="156"/>
      <c r="B6" s="156"/>
      <c r="C6" s="156"/>
      <c r="D6" s="156"/>
    </row>
  </sheetData>
  <mergeCells count="2">
    <mergeCell ref="A1:D1"/>
    <mergeCell ref="A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BẢNG DỰ TOÁN</vt:lpstr>
      <vt:lpstr>Bộ tiêu chí đánh giá lựa chọn</vt:lpstr>
      <vt:lpstr>YC thời gian thi công</vt:lpstr>
      <vt:lpstr>YC Phương thức thanh toán</vt:lpstr>
      <vt:lpstr>YC về biện pháp thi công</vt:lpstr>
      <vt:lpstr>YC về bảo hành</vt:lpstr>
    </vt:vector>
  </TitlesOfParts>
  <Company>BTACO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</dc:creator>
  <cp:lastModifiedBy>ADMIN</cp:lastModifiedBy>
  <cp:lastPrinted>2025-07-15T10:26:44Z</cp:lastPrinted>
  <dcterms:created xsi:type="dcterms:W3CDTF">2024-03-05T04:19:53Z</dcterms:created>
  <dcterms:modified xsi:type="dcterms:W3CDTF">2025-09-04T08:03:10Z</dcterms:modified>
</cp:coreProperties>
</file>